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C:\Users\RaulB\OneDrive\Documentos\Conacyt\Publicaciones\BMC Genomics\"/>
    </mc:Choice>
  </mc:AlternateContent>
  <xr:revisionPtr revIDLastSave="0" documentId="13_ncr:1_{DD5ACD5B-D7B8-4661-9F5A-249D0DA16D5F}" xr6:coauthVersionLast="41" xr6:coauthVersionMax="41" xr10:uidLastSave="{00000000-0000-0000-0000-000000000000}"/>
  <bookViews>
    <workbookView xWindow="-120" yWindow="-120" windowWidth="20730" windowHeight="11160" tabRatio="688" xr2:uid="{00000000-000D-0000-FFFF-FFFF00000000}"/>
  </bookViews>
  <sheets>
    <sheet name="Summary variants counts per seq" sheetId="45" r:id="rId1"/>
    <sheet name="Descritive statistics " sheetId="39" r:id="rId2"/>
    <sheet name="Breast cancer complete (CS)" sheetId="37" r:id="rId3"/>
    <sheet name="Breast cancer control region CS" sheetId="40" r:id="rId4"/>
    <sheet name="Breast cancer HVS-I CS" sheetId="41" r:id="rId5"/>
    <sheet name="Breast cancer HVS-II CS" sheetId="42" r:id="rId6"/>
    <sheet name="Breast cancer control region PS" sheetId="44" r:id="rId7"/>
    <sheet name="Breast cancer HVS-I PS" sheetId="36" r:id="rId8"/>
    <sheet name="Breast cancer HVS-II PS" sheetId="43" r:id="rId9"/>
    <sheet name="Controls" sheetId="31" r:id="rId10"/>
    <sheet name="Controls control region" sheetId="46" r:id="rId11"/>
    <sheet name="Controls HVS-I" sheetId="47" r:id="rId12"/>
    <sheet name="Controls HVS-II" sheetId="48" r:id="rId13"/>
    <sheet name="Eskimo" sheetId="32" r:id="rId14"/>
    <sheet name="Phamtom mutations" sheetId="23" r:id="rId15"/>
    <sheet name="Discordance report" sheetId="24" r:id="rId16"/>
  </sheets>
  <calcPr calcId="191029" refMode="R1C1"/>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54" i="32" l="1"/>
  <c r="C27" i="48"/>
  <c r="C30" i="48"/>
  <c r="C30" i="47"/>
  <c r="C30" i="46"/>
  <c r="E30" i="31"/>
  <c r="F30" i="31"/>
  <c r="G30" i="31"/>
  <c r="D30" i="31"/>
  <c r="F17" i="43"/>
  <c r="F17" i="36"/>
  <c r="F16" i="36"/>
  <c r="F15" i="36"/>
  <c r="F14" i="36"/>
  <c r="D19" i="44"/>
  <c r="C52" i="42"/>
  <c r="C51" i="42"/>
  <c r="C50" i="42"/>
  <c r="C49" i="42"/>
  <c r="C52" i="41"/>
  <c r="C51" i="41"/>
  <c r="C50" i="41"/>
  <c r="C49" i="41"/>
  <c r="C52" i="40"/>
  <c r="C51" i="40"/>
  <c r="C50" i="40"/>
  <c r="C49" i="40"/>
  <c r="E52" i="37" l="1"/>
  <c r="F52" i="37"/>
  <c r="G52" i="37"/>
  <c r="D52" i="37"/>
  <c r="F8" i="45"/>
  <c r="F9" i="45"/>
  <c r="E9" i="45"/>
  <c r="E8" i="45"/>
  <c r="G27" i="31"/>
  <c r="F10" i="45" s="1"/>
  <c r="G28" i="31"/>
  <c r="F12" i="45" s="1"/>
  <c r="G29" i="31"/>
  <c r="F13" i="45" s="1"/>
  <c r="C29" i="48"/>
  <c r="C28" i="48"/>
  <c r="C29" i="47"/>
  <c r="C28" i="47"/>
  <c r="C27" i="47"/>
  <c r="C29" i="46"/>
  <c r="C28" i="46"/>
  <c r="C27" i="46"/>
  <c r="E27" i="31"/>
  <c r="D10" i="45" s="1"/>
  <c r="F27" i="31"/>
  <c r="E10" i="45" s="1"/>
  <c r="E28" i="31"/>
  <c r="D12" i="45" s="1"/>
  <c r="F28" i="31"/>
  <c r="E12" i="45" s="1"/>
  <c r="E29" i="31"/>
  <c r="D13" i="45" s="1"/>
  <c r="F29" i="31"/>
  <c r="E13" i="45" s="1"/>
  <c r="F7" i="45"/>
  <c r="E7" i="45"/>
  <c r="F16" i="43"/>
  <c r="D18" i="44"/>
  <c r="D9" i="45" s="1"/>
  <c r="D17" i="44"/>
  <c r="D8" i="45" s="1"/>
  <c r="D16" i="44"/>
  <c r="D7" i="45" s="1"/>
  <c r="F15" i="43"/>
  <c r="F14" i="43"/>
  <c r="G49" i="37"/>
  <c r="F3" i="45" s="1"/>
  <c r="G51" i="37"/>
  <c r="F6" i="45" s="1"/>
  <c r="G50" i="37"/>
  <c r="F5" i="45" s="1"/>
  <c r="F49" i="37"/>
  <c r="E3" i="45" s="1"/>
  <c r="F50" i="37"/>
  <c r="E5" i="45" s="1"/>
  <c r="F51" i="37"/>
  <c r="E6" i="45" s="1"/>
  <c r="E49" i="37"/>
  <c r="D3" i="45" s="1"/>
  <c r="E50" i="37"/>
  <c r="D5" i="45" s="1"/>
  <c r="E51" i="37"/>
  <c r="D6" i="45" s="1"/>
  <c r="I51" i="37" l="1"/>
  <c r="I50" i="37"/>
  <c r="I49" i="37"/>
  <c r="D51" i="37" l="1"/>
  <c r="C6" i="45" s="1"/>
  <c r="D50" i="37"/>
  <c r="C5" i="45" s="1"/>
  <c r="D49" i="37"/>
  <c r="C3" i="45" s="1"/>
  <c r="F53" i="32"/>
  <c r="F52" i="32"/>
  <c r="F51" i="32"/>
  <c r="D29" i="31"/>
  <c r="C13" i="45" s="1"/>
  <c r="D28" i="31"/>
  <c r="C12" i="45" s="1"/>
  <c r="D27" i="31"/>
  <c r="C10" i="45" s="1"/>
  <c r="D11" i="45" s="1"/>
  <c r="E11" i="45" s="1"/>
  <c r="F11" i="45" s="1"/>
  <c r="F4" i="45" l="1"/>
  <c r="D4" i="45"/>
  <c r="E4" i="45"/>
</calcChain>
</file>

<file path=xl/sharedStrings.xml><?xml version="1.0" encoding="utf-8"?>
<sst xmlns="http://schemas.openxmlformats.org/spreadsheetml/2006/main" count="2458" uniqueCount="1100">
  <si>
    <t xml:space="preserve">EF114282.1   </t>
  </si>
  <si>
    <t xml:space="preserve">EF114279.1   </t>
  </si>
  <si>
    <t>A14 (A14)</t>
  </si>
  <si>
    <t xml:space="preserve">HG825996.1   </t>
  </si>
  <si>
    <t xml:space="preserve">HG825993.1   </t>
  </si>
  <si>
    <t>B4c (B4c2)</t>
  </si>
  <si>
    <t xml:space="preserve">HG825999.1   </t>
  </si>
  <si>
    <t xml:space="preserve">HG826002.1   </t>
  </si>
  <si>
    <t>C7a (C7a1a)</t>
  </si>
  <si>
    <t xml:space="preserve">HG825992.1   </t>
  </si>
  <si>
    <t>D4e (D4e1a2)</t>
  </si>
  <si>
    <t xml:space="preserve">HG826001.1   </t>
  </si>
  <si>
    <t>D4j (D4j1b2)</t>
  </si>
  <si>
    <t xml:space="preserve">EF114276.1   </t>
  </si>
  <si>
    <t>D4j (D4j3a)</t>
  </si>
  <si>
    <t xml:space="preserve">HG825997.1   </t>
  </si>
  <si>
    <t xml:space="preserve">DQ143198.1   </t>
  </si>
  <si>
    <t>E1a (E1a2a4)</t>
  </si>
  <si>
    <t xml:space="preserve">EF114270.1   </t>
  </si>
  <si>
    <t>F1a (F1a1'4)</t>
  </si>
  <si>
    <t xml:space="preserve">EF660943.1   </t>
  </si>
  <si>
    <t>H (H)</t>
  </si>
  <si>
    <t xml:space="preserve">DQ143205.1   </t>
  </si>
  <si>
    <t>H11a (H11a+152)</t>
  </si>
  <si>
    <t xml:space="preserve">GU592038.1   </t>
  </si>
  <si>
    <t>H11a (H11a5)</t>
  </si>
  <si>
    <t xml:space="preserve">EF660948.1   </t>
  </si>
  <si>
    <t>H13a (H13a2b1)</t>
  </si>
  <si>
    <t xml:space="preserve">GU592035.1   </t>
  </si>
  <si>
    <t>H1a (H1ay)</t>
  </si>
  <si>
    <t xml:space="preserve">EF660949.1   </t>
  </si>
  <si>
    <t>H1e (H1e1)</t>
  </si>
  <si>
    <t xml:space="preserve">EF660933.1   </t>
  </si>
  <si>
    <t>H1e (H1e5a)</t>
  </si>
  <si>
    <t xml:space="preserve">GU592037.1   </t>
  </si>
  <si>
    <t>H1g (H1g1)</t>
  </si>
  <si>
    <t xml:space="preserve">EF660934.1   </t>
  </si>
  <si>
    <t>H1h (H1h1)</t>
  </si>
  <si>
    <t xml:space="preserve">GU592044.1   </t>
  </si>
  <si>
    <t>H2a (H2a)</t>
  </si>
  <si>
    <t xml:space="preserve">DQ143201.1   </t>
  </si>
  <si>
    <t>H2a (H2a1f2)</t>
  </si>
  <si>
    <t xml:space="preserve">DQ143206.1   </t>
  </si>
  <si>
    <t>H2a (H2a2a)</t>
  </si>
  <si>
    <t xml:space="preserve">DQ143207.1   </t>
  </si>
  <si>
    <t xml:space="preserve">DQ143199.1   </t>
  </si>
  <si>
    <t>H32 (H32)</t>
  </si>
  <si>
    <t xml:space="preserve">DQ143202.1   </t>
  </si>
  <si>
    <t xml:space="preserve">DQ143203.1   </t>
  </si>
  <si>
    <t xml:space="preserve">GU592042.1   </t>
  </si>
  <si>
    <t>H3q (H3q1)</t>
  </si>
  <si>
    <t xml:space="preserve">EF660938.1   </t>
  </si>
  <si>
    <t>H3r (H3r1)</t>
  </si>
  <si>
    <t xml:space="preserve">EF660951.1   </t>
  </si>
  <si>
    <t>H44a (H44a)</t>
  </si>
  <si>
    <t xml:space="preserve">EF660940.1   </t>
  </si>
  <si>
    <t>H5a (H5a4a1)</t>
  </si>
  <si>
    <t xml:space="preserve">GU592043.1   </t>
  </si>
  <si>
    <t>H5b (H5b)</t>
  </si>
  <si>
    <t xml:space="preserve">GU592039.1   </t>
  </si>
  <si>
    <t>H5r (H5r)</t>
  </si>
  <si>
    <t xml:space="preserve">GU592040.1   </t>
  </si>
  <si>
    <t>H65a (H65a)</t>
  </si>
  <si>
    <t xml:space="preserve">EF660947.1   </t>
  </si>
  <si>
    <t>H7a (H7a1a)</t>
  </si>
  <si>
    <t xml:space="preserve">GU592048.1   </t>
  </si>
  <si>
    <t>HV (HV)</t>
  </si>
  <si>
    <t xml:space="preserve">GU592045.1   </t>
  </si>
  <si>
    <t>HV11a (HV11a)</t>
  </si>
  <si>
    <t xml:space="preserve">EF660935.1   </t>
  </si>
  <si>
    <t>HV1a (HV1a2)</t>
  </si>
  <si>
    <t xml:space="preserve">EF660936.1   </t>
  </si>
  <si>
    <t>HV1a (HV1a'b'c)</t>
  </si>
  <si>
    <t xml:space="preserve">EF660945.1   </t>
  </si>
  <si>
    <t>HV2 (HV22)</t>
  </si>
  <si>
    <t xml:space="preserve">EF660939.1   </t>
  </si>
  <si>
    <t xml:space="preserve">GU592047.1   </t>
  </si>
  <si>
    <t>J1c (J1c11a)</t>
  </si>
  <si>
    <t xml:space="preserve">EF660952.1   </t>
  </si>
  <si>
    <t>J1c (J1c2)</t>
  </si>
  <si>
    <t xml:space="preserve">GU592034.1   </t>
  </si>
  <si>
    <t>J1c (J1c2c2a)</t>
  </si>
  <si>
    <t xml:space="preserve">GU592041.1   </t>
  </si>
  <si>
    <t>K1a (K1a1b1c)</t>
  </si>
  <si>
    <t xml:space="preserve">HG826003.1   </t>
  </si>
  <si>
    <t>M31b (M31b'c)</t>
  </si>
  <si>
    <t xml:space="preserve">GU592046.1   </t>
  </si>
  <si>
    <t>M35b (M35b2)</t>
  </si>
  <si>
    <t xml:space="preserve">EF660944.1   </t>
  </si>
  <si>
    <t>N1 (N1a1a1a1)</t>
  </si>
  <si>
    <t xml:space="preserve">DQ143197.1   </t>
  </si>
  <si>
    <t>N13 (N13)</t>
  </si>
  <si>
    <t xml:space="preserve">EF660937.1   </t>
  </si>
  <si>
    <t>N1a (N1a3a3)</t>
  </si>
  <si>
    <t xml:space="preserve">GU592036.1   </t>
  </si>
  <si>
    <t>R0a (R0a1a3)</t>
  </si>
  <si>
    <t xml:space="preserve">HG825991.1   </t>
  </si>
  <si>
    <t>R9 (R9)</t>
  </si>
  <si>
    <t xml:space="preserve">EF114273.1   </t>
  </si>
  <si>
    <t>R9b (R9b1b)</t>
  </si>
  <si>
    <t xml:space="preserve">DQ143200.1   </t>
  </si>
  <si>
    <t>T2b (T2b+150)</t>
  </si>
  <si>
    <t xml:space="preserve">EF660941.1   </t>
  </si>
  <si>
    <t xml:space="preserve">HG826000.1   </t>
  </si>
  <si>
    <t>U2b (U2b2)</t>
  </si>
  <si>
    <t xml:space="preserve">DQ143204.1   </t>
  </si>
  <si>
    <t>U4a (U4a2)</t>
  </si>
  <si>
    <t xml:space="preserve">HG825994.1   </t>
  </si>
  <si>
    <t>U4a (U4a2a)</t>
  </si>
  <si>
    <t xml:space="preserve">HG825998.1   </t>
  </si>
  <si>
    <t xml:space="preserve">EF660950.1   </t>
  </si>
  <si>
    <t xml:space="preserve">EF660946.1   </t>
  </si>
  <si>
    <t xml:space="preserve">EF660942.1   </t>
  </si>
  <si>
    <t>X2n (X2n)</t>
  </si>
  <si>
    <t xml:space="preserve">HG825995.1   </t>
  </si>
  <si>
    <t>Z (Z+152)</t>
  </si>
  <si>
    <t xml:space="preserve">HG826004.1   </t>
  </si>
  <si>
    <t xml:space="preserve">EF114271.1   </t>
  </si>
  <si>
    <t xml:space="preserve">EF114272.1   </t>
  </si>
  <si>
    <t xml:space="preserve">EF114274.1   </t>
  </si>
  <si>
    <t xml:space="preserve">EF114275.1   </t>
  </si>
  <si>
    <t xml:space="preserve">EF114277.1   </t>
  </si>
  <si>
    <t xml:space="preserve">EF114278.1   </t>
  </si>
  <si>
    <t xml:space="preserve">EF114280.1   </t>
  </si>
  <si>
    <t xml:space="preserve">EF114281.1   </t>
  </si>
  <si>
    <t xml:space="preserve">EF114283.1   </t>
  </si>
  <si>
    <t>A13 (A13)</t>
  </si>
  <si>
    <t xml:space="preserve">EF114284.1   </t>
  </si>
  <si>
    <t xml:space="preserve">EF114286.1   </t>
  </si>
  <si>
    <t>B5a (B5a2a1a)</t>
  </si>
  <si>
    <t xml:space="preserve">EF114287.1   </t>
  </si>
  <si>
    <t xml:space="preserve">EF114289.1   </t>
  </si>
  <si>
    <t>F1a (F1a1a1)</t>
  </si>
  <si>
    <t xml:space="preserve">GU592019.1   </t>
  </si>
  <si>
    <t xml:space="preserve">GU592020.1   </t>
  </si>
  <si>
    <t xml:space="preserve">GU592023.1   </t>
  </si>
  <si>
    <t xml:space="preserve">GU592025.1   </t>
  </si>
  <si>
    <t xml:space="preserve">GU592026.1   </t>
  </si>
  <si>
    <t xml:space="preserve">GU592027.1   </t>
  </si>
  <si>
    <t xml:space="preserve">GU592028.1   </t>
  </si>
  <si>
    <t xml:space="preserve">GU592029.1   </t>
  </si>
  <si>
    <t xml:space="preserve">GU592030.1   </t>
  </si>
  <si>
    <t xml:space="preserve">GU592031.1   </t>
  </si>
  <si>
    <t xml:space="preserve">GU592032.1   </t>
  </si>
  <si>
    <t xml:space="preserve">GU592033.1   </t>
  </si>
  <si>
    <t xml:space="preserve">DQ143184.1   </t>
  </si>
  <si>
    <t>H1e (H1e+16129)</t>
  </si>
  <si>
    <t>G16129A, T16311C</t>
  </si>
  <si>
    <t xml:space="preserve">DQ143185.1   </t>
  </si>
  <si>
    <t>H2a (H2a+152 16311)</t>
  </si>
  <si>
    <t>T16311C</t>
  </si>
  <si>
    <t xml:space="preserve">DQ143186.1   </t>
  </si>
  <si>
    <t>A16051G, T16209C, C16239T, T16352C, C16353T</t>
  </si>
  <si>
    <t xml:space="preserve">DQ143187.1   </t>
  </si>
  <si>
    <t>A16011d, A16051G, T16209C, C16239T, G16255A, T16352C, C16353T</t>
  </si>
  <si>
    <t xml:space="preserve">DQ143188.1   </t>
  </si>
  <si>
    <t>H2a (H2a2a1)</t>
  </si>
  <si>
    <t>G16036GG, A16183C</t>
  </si>
  <si>
    <t xml:space="preserve">DQ143189.1   </t>
  </si>
  <si>
    <t xml:space="preserve">DQ143190.1   </t>
  </si>
  <si>
    <t>T1a (T1a9)</t>
  </si>
  <si>
    <t>A16038AA, A16183C, C16186T, T16189C, T16249C</t>
  </si>
  <si>
    <t xml:space="preserve">DQ143191.1   </t>
  </si>
  <si>
    <t>U1a (U1a)</t>
  </si>
  <si>
    <t>A16183C, C16186T, T16189C, T16249C, G16390A</t>
  </si>
  <si>
    <t xml:space="preserve">DQ143192.1   </t>
  </si>
  <si>
    <t>U7a (U7a3b)</t>
  </si>
  <si>
    <t>A16207G, A16309G, A16318T</t>
  </si>
  <si>
    <t xml:space="preserve">DQ143193.1   </t>
  </si>
  <si>
    <t>A16207G, A16293G, A16309G, A16318T, T16409TT</t>
  </si>
  <si>
    <t xml:space="preserve">DQ143194.1   </t>
  </si>
  <si>
    <t>U7 (U7)</t>
  </si>
  <si>
    <t>A16309G, A16318T, A16343G, T16362C</t>
  </si>
  <si>
    <t xml:space="preserve">DQ143195.1   </t>
  </si>
  <si>
    <t xml:space="preserve">DQ143196.1   </t>
  </si>
  <si>
    <t>T2b (T2b3a)</t>
  </si>
  <si>
    <t xml:space="preserve">EF114285.1   </t>
  </si>
  <si>
    <t xml:space="preserve">EF114288.1   </t>
  </si>
  <si>
    <t xml:space="preserve">EF429133.1   </t>
  </si>
  <si>
    <t>B4b (B4b1a2)</t>
  </si>
  <si>
    <t xml:space="preserve">EF429136.1   </t>
  </si>
  <si>
    <t>C7a (C7a2a)</t>
  </si>
  <si>
    <t xml:space="preserve">EF429139.1   </t>
  </si>
  <si>
    <t>B4c (B4c1b2a1)</t>
  </si>
  <si>
    <t xml:space="preserve">AB626609.1   </t>
  </si>
  <si>
    <t>X2e (X2e2b)</t>
  </si>
  <si>
    <t xml:space="preserve">AB626610.1   </t>
  </si>
  <si>
    <t>H3u (H3u1)</t>
  </si>
  <si>
    <t>Range</t>
  </si>
  <si>
    <t>Overall_Rank</t>
  </si>
  <si>
    <t>Not_Found_Polys</t>
  </si>
  <si>
    <t>Found_Polys</t>
  </si>
  <si>
    <t>Remaining_Polys</t>
  </si>
  <si>
    <t>AAC_In_Remainings</t>
  </si>
  <si>
    <t>73G 153G 195C 225A! 263G 750G 1438G 1719A 2706G 4769G 6221C 6371T 7028T 8860G 11719A 12084T 12705T 13966G 14470C 14766T 15310C 15326G 16189C 16223T 16265G 16278T</t>
  </si>
  <si>
    <t>309.1CT 310C 513.1CA 709A 3106d 3107C 8506C 16093C 16179.1A 16519C</t>
  </si>
  <si>
    <t>5899.XC</t>
  </si>
  <si>
    <t>263G 750G 1438G 4769G 6776C 8860G 9966A 14319C 15326G 15380G 16148T</t>
  </si>
  <si>
    <t>310.1C 3106d 3107C 5894.1C 13260C 16519C</t>
  </si>
  <si>
    <t>249d</t>
  </si>
  <si>
    <t>73G 263G 750G 1438G 2706G 3970T 4086T 4769G 6392C 6962A 7028T 8860G 9053A 9548A 10310A 10609C 11719A 12406A 12882T 13759A 13928C 14766T 15326G 16129A 16172C 16304C</t>
  </si>
  <si>
    <t>248d 309.1CT 310C 514d 515d 516d 517d 1719A 3106d 3107C 9468G 11914A 12630A 14386C 15220G 15784C 15787C 16362C 16519C</t>
  </si>
  <si>
    <t>9468G [T88A| Codon 1 | COX3 ]</t>
  </si>
  <si>
    <t>73G 263G 750G 1438G 1541C 2322A 2706G 3970T 4769G 7028T 8860G 11719A 12714C 13928C 14766T 15326G 16124C 16148T 16304C 16309G 16390A</t>
  </si>
  <si>
    <t>309.1CT 310C 3106d 3107C 12555G 14162A 15924G 16184T 16519C</t>
  </si>
  <si>
    <t>14162A [A171V| Codon 2 | ND6 ]</t>
  </si>
  <si>
    <t>73G 263G 489C 750G 1438G 1709A 2706G 3010A 4769G 4883T 5178A 7028T 8414T 8701G 8860G 9540C 10398G 10400T 10873C 11696A 11719A 12705T 14668T 14766T 14783C 15043A 15301A 15326G 16184T 16223T 16311C 16362C</t>
  </si>
  <si>
    <t>310.1C 417A 3106d 3107C 4500C 8601R 8702T</t>
  </si>
  <si>
    <t>4500C [S11P| Codon 1 | ND2 ] 8702T [T59I| Codon 2 | ATP6 ]</t>
  </si>
  <si>
    <t>73G 151T 152C 200G 235G 263G 663G 735G 750G 1438G 1736G 2706G 4248C 4769G 4824G 7028T 8794T 8860G 11719A 12705T 14766T 15326G 16223T 16290T 16319A 16362C</t>
  </si>
  <si>
    <t>207A 310.1C 514d 515d 3106d 3107C 16264T</t>
  </si>
  <si>
    <t>73G 152C 200G 235G 263G 663G 750G 1438G 1736G 2706G 3504C 4248C 4769G 4824G 7028T 8794T 8860G 11719A 12705T 14766T 15326G 16223T 16290T 16319A 16362C</t>
  </si>
  <si>
    <t>309.1CT 310C 514d 515d 3106d 3107C 3150C 8756C 15672C 16124C</t>
  </si>
  <si>
    <t>8756C [I77T| Codon 2 | ATP6 ] 15672C [M309T| Codon 2 | CYTB ]</t>
  </si>
  <si>
    <t>8281d 8282d 8283d 8284d 8285d 8286d 8287d 8288d 8289d 16266A 16266T</t>
  </si>
  <si>
    <t>73G 93G 210G 263G 709A 750G 1438G 2706G 3537G 4769G 7028T 8584A 8860G 9189T 9950C 9962A 10398G 11149A 11151T 11719A 12234G 13422G 14149T 14766T 14861A 15235G 15326G 16140C 16187T 16189C 16256T</t>
  </si>
  <si>
    <t>310.1C 514d 515d 2275Y 3106d 3107C 8271d 8272d 8273d 8274d 8275d 8276d 8277d 8278d 8279d 16266G 16519C</t>
  </si>
  <si>
    <t>73G 263G 750G 1438G 2706G 3970T 4086T 4769G 6392C 6962A 7028T 8149G 8860G 9053A 9548A 10310A 10609C 11215T 11719A 12406A 12882T 13759A 13928C 14766T 15326G 16108T 16129A 16162G 16172C 16304C</t>
  </si>
  <si>
    <t>152C 195C 248d 309.1CT 310C 514d 515d 3106d 3107C 12820A 16292T 16519C</t>
  </si>
  <si>
    <t>12820A [A162T| Codon 1 | ND5 ]</t>
  </si>
  <si>
    <t>8281d 8282d 8283d 8284d 8285d 8286d 8287d 8288d 8289d</t>
  </si>
  <si>
    <t>73G 207A 263G 499A 750G 827G 1438G 2706G 4769G 4820A 6023A 6216C 6413C 7028T 8860G 11719A 13590A 14766T 15326G 15535T 16136C 16189C 16217C</t>
  </si>
  <si>
    <t>152C 309.1CCT 310C 514d 515d 3106d 3107C 8271d 8272d 8273d 8274d 8275d 8276d 8277d 8278d 8279d 8485A 9554A 15884A 16183C 16519C</t>
  </si>
  <si>
    <t>15884A [A380T| Codon 1 | CYTB ]</t>
  </si>
  <si>
    <t>249d 2232.1A</t>
  </si>
  <si>
    <t>73G 263G 489C 750G 1438G 2706G 3552A 4715G 4769G 5821A 6338G 7028T 7196A 7853A 8584A 8701G 8860G 9540C 9545G 10398G 10400T 10873C 11719A 11914A 12705T 12810G 12909G 13263G 13635G 14318C 14470C 14766T 14783C 15043A 15301A 15326G 15487T 16189C 16223T 16298C 16327T</t>
  </si>
  <si>
    <t>248d 309.1CT 310C 2226.1A 3106d 3107C 14226A 16519C</t>
  </si>
  <si>
    <t>14226A [R150C| Codon 1 | ND6 ]</t>
  </si>
  <si>
    <t>73G 146C 150T 263G 709A 750G 1119C 1438G 1709A 1716C 2706G 3497T 3571T 4769G 7028T 8772C 8860G 11719A 14766T 15326G 15346A 16140C 16189C 16217C 16274A 16335G</t>
  </si>
  <si>
    <t>309.1CCT 310C 3106d 3107C 6167C 7819T 8271d 8272d 8273d 8274d 8275d 8276d 8277d 8278d 8279d 8951C 16182C 16183C 16311C 16519C</t>
  </si>
  <si>
    <t>8951C [V142A| Codon 2 | ATP6 ]</t>
  </si>
  <si>
    <t>263G 750G 1438G 3010A 4769G 5460A 8860G 9110C 15326G 16256T</t>
  </si>
  <si>
    <t>310.1C 1346G 3106d 3107C 4084A 6044C 16519C</t>
  </si>
  <si>
    <t>4084A [V260I| Codon 1 | ND1 ]</t>
  </si>
  <si>
    <t>263G 750G 1438G 3010A 4769G 7013A 8860G 11914A 15326G</t>
  </si>
  <si>
    <t>152C 309.1CT 310C 514d 515d 3106d 3107C 7818R 11167G 11935G 14887G 16189C 16194C 16243C 16261T 16343G 16519C</t>
  </si>
  <si>
    <t>263G 750G 1438G 2706G 4596A 4769G 7028T 8014T 8277C 8860G 15218G 15326G 16067T</t>
  </si>
  <si>
    <t>310.1C 374G 1664C 3106d 3107C 8279C 8280C 8994A 12361G 12601C 15796C</t>
  </si>
  <si>
    <t>12361G [T9A| Codon 1 | ND5 ] 12601C [F89L| Codon 1 | ND5 ]</t>
  </si>
  <si>
    <t>263G 750G 1438G 2706G 4769G 7028T 8014T 8860G 15218G 15326G 16067T</t>
  </si>
  <si>
    <t>309.1CT 310C 3106d 3107C 3906C 5483C 6956C 9018C 15140A 15805G 16129A 16242T</t>
  </si>
  <si>
    <t>15140A [V132I| Codon 1 | CYTB ]</t>
  </si>
  <si>
    <t>11914A</t>
  </si>
  <si>
    <t>73G 152C 189G 195C 204C! 207A 210G 263G 750G 1438G 1719A 2706G 4769G 7028T 8222C 8308G 8860G 8943T 10238C 11025C 11437C 11719A 12501A 12612G 12705T 13637G 13780G 14560A 14766T 15326G 16086C 16201T 16223T 16265G</t>
  </si>
  <si>
    <t>310.1C 3106d 3107C 5319G 9119R 12562G 16355T 16519C</t>
  </si>
  <si>
    <t>5319G [T284A| Codon 1 | ND2 ] 12562G [L76V| Codon 1 | ND5 ]</t>
  </si>
  <si>
    <t>263G 750G 961C 1438G 1888A 4769G 6776C 8860G 15326G</t>
  </si>
  <si>
    <t>310.1C 3106d 3107C 15940d 16519C</t>
  </si>
  <si>
    <t>263G 750G 1438G 2706G 4769G 7028T 7094C 8860G 13680T 15326G 16221T</t>
  </si>
  <si>
    <t>309.1CT 310C 3106d 3107C 4768C 8639C 8794T 12399T 13527G 15442G</t>
  </si>
  <si>
    <t>4768C [M100T| Codon 2 | ND2 ] 8639C [I38T| Codon 2 | ATP6 ] 8794T [H90Y| Codon 1 | ATP6 ]</t>
  </si>
  <si>
    <t>263G 456T 593C 750G 1438G 3753C 4336C 4769G 8860G 15139C 15326G 16294T 16304C 16320T</t>
  </si>
  <si>
    <t>310.1C 3106d 3107C 4832T 13194A</t>
  </si>
  <si>
    <t>573.XC 16296T</t>
  </si>
  <si>
    <t>73G 263G 709A 750G 1438G 1888A 2706G 4216C 4769G 4917G 5817T 6261A 7028T 8455T 8697A 8860G 10463C 10822T 11251G 11719A 11812G 13368A 13973T 14233G 14766T 14905A 15326G 15452A 15607G 15928A 16126C 16292T 16294T</t>
  </si>
  <si>
    <t>310.1C 574C 3106d 3107C 16390A 16519C</t>
  </si>
  <si>
    <t>64T 73G 153G 195C 225A 226C 263G! 750G 1438G 1719A 2706G 4659A 4769G 6221C 6371T 7028T 8860G 9903C 11719A 12705T 13966G 14470C 14766T 15326G 15793T 16189C 16223T 16266T 16278T</t>
  </si>
  <si>
    <t>309.1CT 310C 3106d 3107C 4953G 15910T 16183C 16519C</t>
  </si>
  <si>
    <t>4953G [I162V| Codon 1 | ND2 ]</t>
  </si>
  <si>
    <t>EF660943.1</t>
  </si>
  <si>
    <t>263G 750G 1438G 4769G 8860G 15326G</t>
  </si>
  <si>
    <t>150T 310C 3106d 3107C 3505G 13748G 16222T 16519C</t>
  </si>
  <si>
    <t>3505G [T67A| Codon 1 | ND1 ] 13748G [N471S| Codon 2 | ND5 ]</t>
  </si>
  <si>
    <t>152C 573.XC 16147G 16147T</t>
  </si>
  <si>
    <t>73G 199C 204C 263G 669C 750G 1438G 1719A 2702A! 2706G 3336C 4769G 5315G 7028T 8164T 8860G 8901G 9300A 10238C 10398G 11719A 12501A 12705T 13780G 14766T 15043A 15326G 16172C 16223T 16248T 16320T 16355T</t>
  </si>
  <si>
    <t>310.1C 574C 2410C 3106d 3107C 15774C 16147A 16519C</t>
  </si>
  <si>
    <t>15774C [V343A| Codon 2 | CYTB ]</t>
  </si>
  <si>
    <t>146C 263G 750G 1438G 2706G 4769G 4997T 7028T 8860G 15326G 16038G 16311C</t>
  </si>
  <si>
    <t>309.1CT 310C 3106d 3107C</t>
  </si>
  <si>
    <t>72C 263G 750G 1438G 2706G 4580A 4769G 7028T 8860G 13105G 15326G 15904T 16298C</t>
  </si>
  <si>
    <t>310.1C 2124G 3106d 3107C 5985A 7814R 10410C 15843Y</t>
  </si>
  <si>
    <t>5985A [V28I| Codon 1 | COX1 ]</t>
  </si>
  <si>
    <t>93G 263G 750G 1438G 1719A 4769G 4793G 8860G 11167G 15326G 16261T</t>
  </si>
  <si>
    <t>309.1CT 310C 514d 515d 742C 3106d 3107C 13466R 15930A 16390A 16519C</t>
  </si>
  <si>
    <t>263G 709A 750G 1438G 2259T 4639C 4769G 8860G 13762G 14872T 15001C 15326G 16311C</t>
  </si>
  <si>
    <t>310.1C 456T 3106d 3107C 5900.1C 16293G 16335G 16527T</t>
  </si>
  <si>
    <t>263G 750G 1438G 3010A 4769G 5460A 8512G 8860G 15326G</t>
  </si>
  <si>
    <t>146C 310.1C 1555G 3106d 3107C 15813G 16174T 16519C</t>
  </si>
  <si>
    <t>15813G [V356G| Codon 2 | CYTB ]</t>
  </si>
  <si>
    <t>16526A</t>
  </si>
  <si>
    <t>73G 263G 750G 1438G 2706G 3197C 4769G 7028T 8860G 9477A 10619T 10768G 11467G 11719A 12308G 12372A 13617C 14766T 14793G 15326G 16192T 16256T 16270T</t>
  </si>
  <si>
    <t>310.1C 3106d 3107C 3714G 9387S 14034C 15791G 16172C</t>
  </si>
  <si>
    <t>15791G [I349V| Codon 1 | CYTB ]</t>
  </si>
  <si>
    <t>263G 750G 1438G 4769G 5442C 8860G 9932A 14149T 15326G</t>
  </si>
  <si>
    <t>310.1C 3106d 3107C 12562G 16519C</t>
  </si>
  <si>
    <t>12562G [L76V| Codon 1 | ND5 ]</t>
  </si>
  <si>
    <t>73G 185A 188G 228A 263G 295T 462T 489C 750G 1438G 2706G 3010A 4216C 4769G 7028T 8860G 10398G 11251G 11719A 12612G 13708A 14766T 14798C 15326G 15452A 16069T 16126C</t>
  </si>
  <si>
    <t>152C 310.1C 3106d 3107C 12879C 14130T 16519C</t>
  </si>
  <si>
    <t>73G 146C 185A 188G 228A 263G 295T 462T 489C 750G 1438G 2706G 3010A 4216C 4769G 7028T 8860G 8865A 10398G 10685A 11251G 11719A 12020T 12612G 13281C 13708A 13933G 14766T 14798C 15326G 15452A 16069T 16126C</t>
  </si>
  <si>
    <t>310.1C 3106d 3107C 12875C 16519C</t>
  </si>
  <si>
    <t>12875C [I180T| Codon 2 | ND5 ]</t>
  </si>
  <si>
    <t>3010A</t>
  </si>
  <si>
    <t>263G 750G 1438G 4769G 8860G 9708C 15326G</t>
  </si>
  <si>
    <t>310.1C 514d 515d 3106d 3107C 6476G 7379R 12981T 15106A</t>
  </si>
  <si>
    <t>58C 64T 146C 263G 750G 827G 1438G 2069C 2442C 2706G 3847C 4703C 4769G 7028T 8292A 8860G 9647C 11761T 13188T 13479T 14766T 15326G 16126C 16355T 16362C</t>
  </si>
  <si>
    <t>309.1CT 310C 3106d 3107C 4561C 5703R 16519C</t>
  </si>
  <si>
    <t>4561C [V31A| Codon 2 | ND2 ]</t>
  </si>
  <si>
    <t>263G 750G 1438G 3010A 4769G 8602C 8860G 14212C 15326G 16189C</t>
  </si>
  <si>
    <t>309.1CCCT 310C 3106d 3107C 15684G 16182M 16182.1C 16183C 16519C</t>
  </si>
  <si>
    <t>15684G [Q313R| Codon 2 | CYTB ]</t>
  </si>
  <si>
    <t>195C 263G 750G 961G 1438G 4769G 8448C 8860G 13759A 15040T 15326G 16293G 16311C</t>
  </si>
  <si>
    <t>309.1CT 310C 3106d 3107C 15623R</t>
  </si>
  <si>
    <t>207A 263G 456T 750G 1438G 4769G 8860G 10410C 13725T 15326G 16304C 16311C</t>
  </si>
  <si>
    <t>310.1C 3106d 3107C 9966A</t>
  </si>
  <si>
    <t>9966A [V254I| Codon 1 | COX3 ]</t>
  </si>
  <si>
    <t>263G 750G 1438G 3010A 4769G 7805A 8860G 15326G 15784C</t>
  </si>
  <si>
    <t>310.1C 3106d 3107C 15341Y 16189Y 16519C</t>
  </si>
  <si>
    <t>16093C</t>
  </si>
  <si>
    <t>73G 114T 263G 497T 750G 1189C 1438G 1811G 2706G 3480G 4769G 5585A 7028T 8860G 9055A 9698C 10398G 10550G 11299C 11467G 11470G 11719A 11914A 12308G 12372A 14167T 14766T 14798C 15326G 15924G 16222T 16224C 16311C</t>
  </si>
  <si>
    <t>309.1CT 310C 2145R 2998Y 3106d 3107C 16260T 16362C 16519C</t>
  </si>
  <si>
    <t>263G 750G 1438G 3970T 4769G 6776C 8860G 12236A 15326G</t>
  </si>
  <si>
    <t>152C 310.1C 3106d 3107C 13434G 16390R 16519C</t>
  </si>
  <si>
    <t>263G 456T 750G 1438G 4769G 5471A 8860G 15326G 16304C</t>
  </si>
  <si>
    <t>309.1CCT 310C 513.1CA 3106d 3107C 7258C 7853A 16319A</t>
  </si>
  <si>
    <t>7258C [I452T| Codon 2 | COX1 ] 7853A [V90I| Codon 1 | COX2 ]</t>
  </si>
  <si>
    <t>263G 750G 8860G 15326G</t>
  </si>
  <si>
    <t>73G 310.1C 3106d 3107C 4350T 5460A 8709T 8856A 12131C</t>
  </si>
  <si>
    <t>5460A [A331T| Codon 1 | ND2 ] 12131C [S458P| Codon 1 | ND4 ]</t>
  </si>
  <si>
    <t>263G 750G 1438G 2706G 4769G 6040G 7028T 8860G 9000G 10283G 15326G 16311C</t>
  </si>
  <si>
    <t>310.1C 3106d 3107C 12803R</t>
  </si>
  <si>
    <t>16304C</t>
  </si>
  <si>
    <t>73G 199C 263G 489C 750G 1438G 2706G 4769G 7028T 8701G 8860G 9540C 10398G 10400T 10873C 11719A 12561A 12705T 14766T 14783C 15043A 15289C 15301A 15326G 15928A 16223T</t>
  </si>
  <si>
    <t>310.1C 1632Y 3106d 3107C 3336C 5261A 16106R 16129A 16230G 16233G 16304Y 16344T 16355T 16390R 16519C</t>
  </si>
  <si>
    <t>73G 185A 228A 263G 295T 462T 489C 750G 1438G 2706G 3010A 4216C 4769G 7028T 8860G 10398G 11251G 11719A 12612G 13708A 14766T 14798C 15262C 15326G 15452A 16069T 16126C 16224C</t>
  </si>
  <si>
    <t>310.1C 1132Y 3106d 3107C 4002C</t>
  </si>
  <si>
    <t>263G 750G 1438G 2706G 4769G 7028T 8860G 15326G</t>
  </si>
  <si>
    <t>146C 309.1CT 310C 3106d 3107C 5460A 16248T</t>
  </si>
  <si>
    <t>5460A [A331T| Codon 1 | ND2 ]</t>
  </si>
  <si>
    <t>513.1CA</t>
  </si>
  <si>
    <t>248d</t>
  </si>
  <si>
    <t>514d</t>
  </si>
  <si>
    <t>515d</t>
  </si>
  <si>
    <t>310.1C</t>
  </si>
  <si>
    <t>8275d</t>
  </si>
  <si>
    <t>16311C</t>
  </si>
  <si>
    <t>16189C</t>
  </si>
  <si>
    <t>12562G</t>
  </si>
  <si>
    <t>574C</t>
  </si>
  <si>
    <t>16390R</t>
  </si>
  <si>
    <t>DQ143184.1</t>
  </si>
  <si>
    <t>HV4a2a</t>
  </si>
  <si>
    <t>263G 750G 1438G 2706G 4769G 7028T 7094C 7805A 8860G 15326G 16287T</t>
  </si>
  <si>
    <t>16129A 16221T! 16311C</t>
  </si>
  <si>
    <t>DQ143185.1</t>
  </si>
  <si>
    <t>H2a+152 16311</t>
  </si>
  <si>
    <t>152C 263G 750G 4769G 8860G 15326G</t>
  </si>
  <si>
    <t>16011d</t>
  </si>
  <si>
    <t>DQ143186.1</t>
  </si>
  <si>
    <t>U2b2</t>
  </si>
  <si>
    <t>73G 146C 152C 234G 263G 750G 1438G 1811G 1888A 4769G 5186T 7028T 8860G 9094T 9614G 11467G 11719A 12106T 12308G 12372A 12793C 13194A 13656C 14766T 15049T 15326G 15930A</t>
  </si>
  <si>
    <t>2706G! 16051G 16209C 16239T 16352C 16353T</t>
  </si>
  <si>
    <t>DQ143187.1</t>
  </si>
  <si>
    <t>H2a2a1</t>
  </si>
  <si>
    <t>16011d 16051G 16209C 16239T 16255A 16352C 16353T 16422A</t>
  </si>
  <si>
    <t>16011d 16012d 16032.1G 16183C</t>
  </si>
  <si>
    <t>H2a2a1g</t>
  </si>
  <si>
    <t>16036.1A 16183C 16186T 16249C</t>
  </si>
  <si>
    <t>16183C 16186T 16249C 16390A</t>
  </si>
  <si>
    <t>DQ143192.1</t>
  </si>
  <si>
    <t>U7a3b</t>
  </si>
  <si>
    <t>73G 151T 152C 263G 750G 980C 1438G 1811G 2706G 3741T 3834A 4769G 5360T 7028T 8137T 8684T 8860G 10142T 11467G 11719A 12308G 12372A 12618A 13500C 14569A 14766T 15326G</t>
  </si>
  <si>
    <t>16207G 16309G 16318T</t>
  </si>
  <si>
    <t>16422A</t>
  </si>
  <si>
    <t>DQ143193.1</t>
  </si>
  <si>
    <t>16207G 16293G 16309G 16318T 16408.1T</t>
  </si>
  <si>
    <t>DQ143194.1</t>
  </si>
  <si>
    <t>16309G 16318T 16343G 16362C</t>
  </si>
  <si>
    <t>DQ143195.1</t>
  </si>
  <si>
    <t>H2a2a</t>
  </si>
  <si>
    <t>263G</t>
  </si>
  <si>
    <t>38d 73G 151T 152C 310.1C 430A</t>
  </si>
  <si>
    <t>73G 151T 152C 178G 310.1C</t>
  </si>
  <si>
    <t>49T 73G 152C 309.1CT 310C</t>
  </si>
  <si>
    <t>DQ143199.1</t>
  </si>
  <si>
    <t>J2a1a1a</t>
  </si>
  <si>
    <t>150T 195C 215G 295T 319C 489C 513A 750G 1438G 1850C 2706G 4216C 4769G 7028T 7476T 7789A 8860G 10398G 10499G 11251G 11377A 11719A 12612G 13708A 13722G 14133G 14766T 15257A 15326G 15452A 16069T 16126C 16145A 16231C 16261T</t>
  </si>
  <si>
    <t>73G 152C 263G 310.1T</t>
  </si>
  <si>
    <t>49T</t>
  </si>
  <si>
    <t>DQ143200.1</t>
  </si>
  <si>
    <t>152C 195C 215G 295T 319C 489C 513A 750G 1438G 1850C 2706G 4216C 4769G 7028T 7476T 7789A 8860G 10398G 10499G 11251G 11377A 11719A 12612G 13708A 13722G 14133G 14766T 15257A 15326G 15452A 16069T 16126C 16145A 16231C 16261T</t>
  </si>
  <si>
    <t>73G 150T 263G 310.1T</t>
  </si>
  <si>
    <t>430A</t>
  </si>
  <si>
    <t>DQ143201.1</t>
  </si>
  <si>
    <t>73G 152C 195C 215G 295T 319C 489C 513A 750G 1438G 1850C 2706G 4216C 4769G 7028T 7476T 7789A 8860G 10398G 10499G 11251G 11377A 11719A 12612G 13708A 13722G 14133G 14766T 15257A 15326G 15452A 16069T 16126C 16145A 16231C 16261T</t>
  </si>
  <si>
    <t>150T 263G 310.1T</t>
  </si>
  <si>
    <t>92T 93C 94C 414N 430A</t>
  </si>
  <si>
    <t>DQ143202.1</t>
  </si>
  <si>
    <t>37G 49T</t>
  </si>
  <si>
    <t>DQ143203.1</t>
  </si>
  <si>
    <t>37G 49T 430A</t>
  </si>
  <si>
    <t>152C 175d 195C 309.1CT 310C</t>
  </si>
  <si>
    <t>DQ143205.1</t>
  </si>
  <si>
    <t>73G 150T 215G 295T 319C 489C 513A 750G 1438G 1850C 2706G 4216C 4769G 7028T 7476T 7789A 8860G 10398G 10499G 11251G 11377A 11719A 12612G 13708A 13722G 14133G 14766T 15257A 15326G 15452A 16069T 16126C 16145A 16231C 16261T</t>
  </si>
  <si>
    <t>152C 195C 263G 310.1T</t>
  </si>
  <si>
    <t>DQ143206.1</t>
  </si>
  <si>
    <t>73G 150T 152C 195C 215G 295T 319C 489C 513A 750G 1438G 1850C 2706G 4216C 4769G 7028T 7476T 7789A 8860G 10398G 10499G 11251G 11377A 11719A 12612G 13708A 13722G 14133G 14766T 15257A 15326G 15452A 16069T 16126C 16145A 16231C 16261T</t>
  </si>
  <si>
    <t>263G 310.1T</t>
  </si>
  <si>
    <t>125G 137d</t>
  </si>
  <si>
    <t>DQ143207.1</t>
  </si>
  <si>
    <t>395d</t>
  </si>
  <si>
    <t>73G 152C 183G 184A 185A 204C 310.1CC 16218T 16289G 16304C 16526A</t>
  </si>
  <si>
    <t>56d 58A 65.1G 73G 94A 189G 214G 310.1C 398d 16092C 16223T 16311C 16362C</t>
  </si>
  <si>
    <t>HG825993.1</t>
  </si>
  <si>
    <t>73G 152C 310.1C 398d 16147T 16183C 16184A 16189C 16217C 16235G 16519C</t>
  </si>
  <si>
    <t>73G 152C 195C 284.1C 309.1CT 310C 398d 16092C 16187T 16519C</t>
  </si>
  <si>
    <t>73G 152C 248d 285.1A 310.1C 398d 16185T 16189d 16223T 16260T 16298C 16519C</t>
  </si>
  <si>
    <t>HG825996.1</t>
  </si>
  <si>
    <t>73G 185A 310.1C 397T 16223T 16258d 16272G 16519C</t>
  </si>
  <si>
    <t>HG825999.1</t>
  </si>
  <si>
    <t>73G 152C 310.1C 16147T 16183C 16184A 16189C 16217C 16235G 16519C</t>
  </si>
  <si>
    <t>HG826000.1</t>
  </si>
  <si>
    <t>73G 146C 152C 234G 309.1CT 310C 16051G 16093C 16209C 16239T 16352C 16353T</t>
  </si>
  <si>
    <t>73G 146C 153G 248d 310.1C 398d 408G 16223T 16298C 16327T 16519C</t>
  </si>
  <si>
    <t>73G 310.1C 16093C 16136C 16168T 16223T</t>
  </si>
  <si>
    <t xml:space="preserve"> Position</t>
  </si>
  <si>
    <t>Amount</t>
  </si>
  <si>
    <t>Samples</t>
  </si>
  <si>
    <t>Soares Score</t>
  </si>
  <si>
    <t>3106d</t>
  </si>
  <si>
    <t>AB626609.1 [X2e2b]; AB626610.1 [H3u1]; EF114270.1 [F1a1'4]; EF114273.1 [R9b1b]; EF114276.1 [D4j3a]; EF114279.1 [A14]; EF114282.1 [A13]; EF114285.1 [B5a2a1a]; EF114288.1 [F1a1a1]; EF429133.1 [B4b1a2]; EF429136.1 [C7a2a]; EF429139.1 [B4c1b2a1]; EF660933.1 [H1e5a]; EF660934.1 [H1h1]; EF660935.1 [HV1a2]; EF660936.1 [HV1a'b'c]; EF660937.1 [N1a3a3]; EF660938.1 [H3r1]; EF660939.1 [HV4a1]; EF660940.1 [H5a4a1]; EF660941.1 [T2c1a2]; EF660942.1 [X2n]; EF660943.1 [H]; EF660944.1 [N1a1a1a1]; EF660945.1 [HV22]; EF660946.1 [V2]; EF660947.1 [H7a1a]; EF660948.1 [H13a2b1]; EF660949.1 [H1e1]; EF660950.1 [U5a2c2]; EF660951.1 [H44a]; EF660952.1 [J1c2]; GU592034.1 [J1c2c2a]; GU592035.1 [H1ay]; GU592036.1 [R0a1a3]; GU592037.1 [H1g1]; GU592038.1 [H11a5]; GU592039.1 [H5r]; GU592040.1 [H65a]; GU592041.1 [K1a1b1c]; GU592042.1 [H3q1]; GU592043.1 [H5b]; GU592044.1 [H2a]; GU592045.1 [HV11a]; GU592046.1 [M35b2]; GU592047.1 [J1c11a]; GU592048.1 [HV]</t>
  </si>
  <si>
    <t>3107C</t>
  </si>
  <si>
    <t>AB626610.1 [H3u1]; DQ143196.1 [H2a2a]; DQ143197.1 [H2a2a]; EF114276.1 [D4j3a]; EF114279.1 [A14]; EF114285.1 [B5a2a1a]; EF660933.1 [H1e5a]; EF660935.1 [HV1a2]; EF660937.1 [N1a3a3]; EF660938.1 [H3r1]; EF660940.1 [H5a4a1]; EF660941.1 [T2c1a2]; EF660944.1 [N1a1a1a1]; EF660946.1 [V2]; EF660948.1 [H13a2b1]; EF660949.1 [H1e1]; EF660950.1 [U5a2c2]; EF660951.1 [H44a]; EF660952.1 [J1c2]; GU592034.1 [J1c2c2a]; GU592035.1 [H1ay]; GU592039.1 [H5r]; GU592040.1 [H65a]; GU592042.1 [H3q1]; GU592044.1 [H2a]; GU592045.1 [HV11a]; GU592046.1 [M35b2]; GU592047.1 [J1c11a]; HG825991.1 [H2a2a]; HG825992.1 [H2a2a]; HG825993.1 [H2a2a]; HG825995.1 [H2a2a]; HG825996.1 [H2a2a]; HG825997.1 [H2a2a]; HG825999.1 [H2a2a]; HG826001.1 [H2a2a]; HG826002.1 [H2a2a]; HG826003.1 [H2a2a]; HG826004.1 [H2a2a]</t>
  </si>
  <si>
    <t>EF114270.1 [F1a1'4]; EF114279.1 [A14]; EF114282.1 [A13]; EF114285.1 [B5a2a1a]; EF114288.1 [F1a1a1]; EF429133.1 [B4b1a2]; EF660934.1 [H1h1]; EF660947.1 [H7a1a]; GU592035.1 [H1ay]</t>
  </si>
  <si>
    <t>398d</t>
  </si>
  <si>
    <t>HG825992.1 [H2a2a]; HG825993.1 [H2a2a]; HG825994.1 [H2a2a]; HG825995.1 [H2a2a]; HG825996.1 [H2a2a]; HG825998.1 [H2a2a]; HG826002.1 [H2a2a]; HG826004.1 [H2a2a]</t>
  </si>
  <si>
    <t>EF114270.1 [F1a1'4]; EF114288.1 [F1a1a1]; EF429136.1 [C7a2a]; HG825995.1 [H2a2a]; HG826002.1 [H2a2a]; HG826004.1 [H2a2a]</t>
  </si>
  <si>
    <t>DQ143196.1 [H2a2a]; DQ143200.1 [J2a1a1a]; DQ143201.1 [J2a1a1a]; DQ143203.1 [J2a1a1a]</t>
  </si>
  <si>
    <t>DQ143198.1 [H2a2a]; DQ143199.1 [J2a1a1a]; DQ143202.1 [J2a1a1a]; DQ143203.1 [J2a1a1a]</t>
  </si>
  <si>
    <t>DQ143185.1 [H2a+152 16311]; DQ143187.1 [H2a2a1]; DQ143188.1 [H2a2a1]; DQ143189.1 [H2a2a1]</t>
  </si>
  <si>
    <t>8279d</t>
  </si>
  <si>
    <t>EF114285.1 [B5a2a1a]; EF429133.1 [B4b1a2]; EF429139.1 [B4c1b2a1]</t>
  </si>
  <si>
    <t>8272d</t>
  </si>
  <si>
    <t>8271d</t>
  </si>
  <si>
    <t>8274d</t>
  </si>
  <si>
    <t>8273d</t>
  </si>
  <si>
    <t>8276d</t>
  </si>
  <si>
    <t>8278d</t>
  </si>
  <si>
    <t>8277d</t>
  </si>
  <si>
    <t>16184A</t>
  </si>
  <si>
    <t>HG825993.1 [H2a2a]; HG825996.1 [H2a2a]; HG825999.1 [H2a2a]</t>
  </si>
  <si>
    <t>EF660937.1 [N1a3a3]; EF660951.1 [H44a]</t>
  </si>
  <si>
    <t>16032.1G</t>
  </si>
  <si>
    <t>DQ143188.1 [H2a2a1]; DQ143189.1 [H2a2a1]</t>
  </si>
  <si>
    <t>16258d</t>
  </si>
  <si>
    <t>HG825997.1 [H2a2a]; HG826001.1 [H2a2a]</t>
  </si>
  <si>
    <t>16189d</t>
  </si>
  <si>
    <t>HG825995.1 [H2a2a]; HG826004.1 [H2a2a]</t>
  </si>
  <si>
    <t>DQ143187.1 [H2a2a1]; DQ143192.1 [U7a3b]</t>
  </si>
  <si>
    <t>397T</t>
  </si>
  <si>
    <t>37G</t>
  </si>
  <si>
    <t>DQ143202.1 [J2a1a1a]; DQ143203.1 [J2a1a1a]</t>
  </si>
  <si>
    <t>16012d</t>
  </si>
  <si>
    <t>EF660941.1 [T2c1a2]; EF660944.1 [N1a1a1a1]</t>
  </si>
  <si>
    <t>16353T</t>
  </si>
  <si>
    <t>DQ143187.1 [H2a2a1]; HG826000.1 [H2a2a]</t>
  </si>
  <si>
    <t>GU592042.1 [H3q1]; GU592046.1 [M35b2]</t>
  </si>
  <si>
    <t>AB626609.1 [X2e2b]; GU592043.1 [H5b]</t>
  </si>
  <si>
    <t>284.1C</t>
  </si>
  <si>
    <t>HG825994.1 [H2a2a]; HG825998.1 [H2a2a]</t>
  </si>
  <si>
    <t>285.1A</t>
  </si>
  <si>
    <t>Sample</t>
  </si>
  <si>
    <t>Kulczynski (Quality)</t>
  </si>
  <si>
    <t>Hamming</t>
  </si>
  <si>
    <t>Jaccard</t>
  </si>
  <si>
    <t>Kimura2P</t>
  </si>
  <si>
    <t>[H2a2a]</t>
  </si>
  <si>
    <t>[H2a2a+(16235)]</t>
  </si>
  <si>
    <t>[H2a2a, H2a2a1g]</t>
  </si>
  <si>
    <t>[H2a2a1]</t>
  </si>
  <si>
    <t>[U2b2]</t>
  </si>
  <si>
    <t>[H2a2a1, H2a2a1c]</t>
  </si>
  <si>
    <t>[H2a+152 16311]</t>
  </si>
  <si>
    <t>[J2a1a1a]</t>
  </si>
  <si>
    <t>[U7a3b]</t>
  </si>
  <si>
    <t>[U7]</t>
  </si>
  <si>
    <t>[H2a2a1c]</t>
  </si>
  <si>
    <t>[HV4a2a]</t>
  </si>
  <si>
    <t>[H+16129]</t>
  </si>
  <si>
    <t>[H]</t>
  </si>
  <si>
    <t>[H3p]</t>
  </si>
  <si>
    <t>[H, H3p]</t>
  </si>
  <si>
    <t>[H2a2b1]</t>
  </si>
  <si>
    <t>16092C</t>
  </si>
  <si>
    <t>EU095539.1</t>
  </si>
  <si>
    <t>D2a2</t>
  </si>
  <si>
    <t>73G 263G 489C 750G 1438G 2706G 3010A 3316A 4769G 4883T 4991A 5178A 7028T 7493T 8414T 8701G 8703T 8860G 9536T 9540C 10398G 10400T 10873C 11215T 11719A 11959G 12705T 14668T 14766T 14783C 15043A 15301A 15326G 16129A 16223T 16271C 16362C</t>
  </si>
  <si>
    <t>310.1C 3106d 3107C 5147A</t>
  </si>
  <si>
    <t>EU095540.1</t>
  </si>
  <si>
    <t>A2a2</t>
  </si>
  <si>
    <t>16192T</t>
  </si>
  <si>
    <t>73G 146C 152C! 153G 235G 263G 663G 750G 1438G 1736G 2706G 3330T 4248C 4769G 4824G 7028T 8027A 8794T 8860G 9301T 11719A 12007A 12705T 14766T 15326G 16111T 16223T 16290T 16319A 16362C</t>
  </si>
  <si>
    <t>309.1CT 310C 514d 515d 3106d 3107C</t>
  </si>
  <si>
    <t>EU482349.1</t>
  </si>
  <si>
    <t>73G 146C 152C! 153G 235G 263G 663G 750G 1438G 1736G 2706G 3330T 4248C 4769G 4824G 7028T 8027A 8794T 8860G 9301T 11719A 12007A 12705T 14766T 15326G 16111T 16192T 16223T 16290T 16319A 16362C</t>
  </si>
  <si>
    <t>309.1CT 310C 514d 515d 3106d 3107C 6071C 9068C</t>
  </si>
  <si>
    <t>9068C [M181T| Codon 2 | ATP6 ]</t>
  </si>
  <si>
    <t>EU482350.1</t>
  </si>
  <si>
    <t>A2b1</t>
  </si>
  <si>
    <t>73G 146C 152C! 153G 235G 263G 663G 750G 1438G 1736G 2706G 4248C 4769G 4824G 7028T 8027A 8794T 8860G 11365C 11719A 12007A 12705T 14766T 15326G 16111T 16223T 16265G 16290T 16319A 16362C</t>
  </si>
  <si>
    <t>EU482351.1</t>
  </si>
  <si>
    <t>A2a</t>
  </si>
  <si>
    <t>73G 146C 152C! 153G 235G 263G 663G 750G 1438G 1736G 2706G 3330T 4248C 4769G 4824G 7028T 8027A 8794T 8860G 11719A 12007A 12705T 14766T 15326G 16111T 16192T 16223T 16290T 16319A 16362C</t>
  </si>
  <si>
    <t>309.1CT 310C 514d 515d 3106d 3107C 16519C</t>
  </si>
  <si>
    <t>EU482352.1</t>
  </si>
  <si>
    <t>309.1CCT 310C 514d 515d 3106d 3107C</t>
  </si>
  <si>
    <t>EU482353.1</t>
  </si>
  <si>
    <t>EU482354.1</t>
  </si>
  <si>
    <t>D4b1a2a1</t>
  </si>
  <si>
    <t>73G 263G 489C 750G 1438G 2706G 3010A 4769G 4883T 5178A 6881G 7028T 8020A 8414T 8701G 8860G 9540C 10181T 10398G 10400T 10873C 11719A 12705T 13720T 14668T 14766T 14783C 14815T 14927G 15043A 15301A 15326G 15440C 15951G 16173T 16223T 16319A 16362C</t>
  </si>
  <si>
    <t>309.1CT 310C 514d 515d 3106d 3107C 4841A 11383C 11617C 14122C 16093C 16150T</t>
  </si>
  <si>
    <t>14122C [I596L| Codon 1 | ND5 ]</t>
  </si>
  <si>
    <t>EU482355.1</t>
  </si>
  <si>
    <t>A2a3</t>
  </si>
  <si>
    <t>73G 146C 152C! 153G 235G 263G 663G 750G 1438G 1736G 2706G 3330T 4248C 4769G 4824G 7028T 8027A 8794T 8860G 11719A 12007A 12705T 14766T 15326G 16111T 16192T 16223T 16290T 16311C 16319A 16362C</t>
  </si>
  <si>
    <t>EU482356.1</t>
  </si>
  <si>
    <t>310.1C 514d 515d 3106d 3107C 11383C 14122C 15370T 16093C</t>
  </si>
  <si>
    <t>EU482357.1</t>
  </si>
  <si>
    <t>EU482358.1</t>
  </si>
  <si>
    <t>310.1C 514d 515d 3106d 3107C 10609C 16129A</t>
  </si>
  <si>
    <t>10609C [M47T| Codon 2 | ND4L ]</t>
  </si>
  <si>
    <t>EU660551.1</t>
  </si>
  <si>
    <t>EU660552.1</t>
  </si>
  <si>
    <t>309.1CT 310C 3106d 3107C 16111T</t>
  </si>
  <si>
    <t>EU660553.1</t>
  </si>
  <si>
    <t>D2a1b</t>
  </si>
  <si>
    <t>73G 263G 489C 750G 1438G 2706G 3010A 3316A 4769G 4883T 5178A 7028T 7493T 8414T 8701G 8703T 8860G 9536T 9540C 9667G 10398G 10400T 10873C 11215T 11719A 11959G 12705T 14668T 14766T 14783C 15043A 15301A 15326G 16111T 16129A 16223T 16271C 16362C 16366T</t>
  </si>
  <si>
    <t>EU660554.1</t>
  </si>
  <si>
    <t>EU660555.1</t>
  </si>
  <si>
    <t>EU660556.1</t>
  </si>
  <si>
    <t>309.1CT 310C 3106d 3107C 7403G 16519C</t>
  </si>
  <si>
    <t>EU660557.1</t>
  </si>
  <si>
    <t>309.1CT 310C 795G 3106d 3107C 8895C 16294T</t>
  </si>
  <si>
    <t>EU725607.2</t>
  </si>
  <si>
    <t>EU725608.2</t>
  </si>
  <si>
    <t>309.1CT 310C 514d 515d 3106d 3107C 16212G</t>
  </si>
  <si>
    <t>EU725609.2</t>
  </si>
  <si>
    <t>EU725610.2</t>
  </si>
  <si>
    <t>EU725611.2</t>
  </si>
  <si>
    <t>309.1CT 310C 514d 515d 2857C 3106d 3107C 3395G 16207G</t>
  </si>
  <si>
    <t>3395G [Y30C| Codon 2 | ND1 ]</t>
  </si>
  <si>
    <t>EU725612.2</t>
  </si>
  <si>
    <t>EU725613.2</t>
  </si>
  <si>
    <t>EU725614.2</t>
  </si>
  <si>
    <t>EU725615.2</t>
  </si>
  <si>
    <t>EU725616.2</t>
  </si>
  <si>
    <t>EU725617.2</t>
  </si>
  <si>
    <t>EU725618.2</t>
  </si>
  <si>
    <t>309.1CT 310C 514d 515d 3106d 3107C 7633T</t>
  </si>
  <si>
    <t>EU725619.2</t>
  </si>
  <si>
    <t>EU725620.2</t>
  </si>
  <si>
    <t>EU725621.2</t>
  </si>
  <si>
    <t>D2a1</t>
  </si>
  <si>
    <t>73G 263G 489C 750G 1438G 2706G 3010A 3316A 4769G 4883T 5178A 7028T 7493T 8414T 8701G 8703T 8860G 9536T 9540C 9667G 10398G 10400T 10873C 11215T 11719A 11959G 12705T 14668T 14766T 14783C 15043A 15301A 15326G 16092C 16129A 16223T 16271C 16362C</t>
  </si>
  <si>
    <t>310.1C 3106d 3107C 11234Y 14226A</t>
  </si>
  <si>
    <t>KF874333.1</t>
  </si>
  <si>
    <t>514d 515d 3106d 3107C 14560A</t>
  </si>
  <si>
    <t>KF874334.1</t>
  </si>
  <si>
    <t>514d 515d 3106d 3107C 3338C 14560A</t>
  </si>
  <si>
    <t>3338C [V11A| Codon 2 | ND1 ]</t>
  </si>
  <si>
    <t>KF874335.1</t>
  </si>
  <si>
    <t>KF874336.1</t>
  </si>
  <si>
    <t>KF874337.1</t>
  </si>
  <si>
    <t>514d 515d 3106d 3107C</t>
  </si>
  <si>
    <t>KF874338.1</t>
  </si>
  <si>
    <t>KF874339.1</t>
  </si>
  <si>
    <t>KF874343.1</t>
  </si>
  <si>
    <t>KF874349.1</t>
  </si>
  <si>
    <t>514d 515d 3106d 3107C 12651A 16519C</t>
  </si>
  <si>
    <t>KF874350.1</t>
  </si>
  <si>
    <t>514d 515d 533G 547G 3106d 3107C</t>
  </si>
  <si>
    <t>KF874360.1</t>
  </si>
  <si>
    <t>C4b2a</t>
  </si>
  <si>
    <t>73G 263G 489C 750G 1438G 2706G 3552A 3816G 4715G 4769G 6026A 7028T 7196A 8584A 8701G 8860G 9540C 9545G 10398G 10400T 10873C 11719A 11914A 11969A 12705T 13263G 14318C 14766T 14783C 15043A 15204C 15301A 15326G 15487T 16124C 16223T 16298C 16318T 16327T</t>
  </si>
  <si>
    <t>248d 3106d 3107C 16311C 16519C</t>
  </si>
  <si>
    <t>KF874367.1</t>
  </si>
  <si>
    <t>3106d 3107C 10381G</t>
  </si>
  <si>
    <t>10381G [Q108R| Codon 2 | ND3 ]</t>
  </si>
  <si>
    <t>KF874368.1</t>
  </si>
  <si>
    <t>3106d 3107C 7403G</t>
  </si>
  <si>
    <t>KF874369.1</t>
  </si>
  <si>
    <t>KF874373.1</t>
  </si>
  <si>
    <t>3106d 3107C</t>
  </si>
  <si>
    <t>GenBank ID</t>
  </si>
  <si>
    <t>A73G, A153G, T195C, A263G, C309CCT, T310C, G513GCA, G709A, A750G, A1438G, G1719A, A2706G, A4769G, T6221C, C6371T, C7028T, T8506C, A8860G, G11719A, C12084T, C12705T, A13966G, T14470C, C14766T, T15310C, A15326G, T16093C, A16183AA, T16189C, C16223T, A16265G, C16278T, T16519C</t>
  </si>
  <si>
    <t>A263G, C315CC, A750G, A1438G, A4769G, C5899CC, T6776C, A8860G, G9966A, T13260C, T14319C, A15326G, A15380G, C16148T, T16519C</t>
  </si>
  <si>
    <t>A73G, C151T, T152C, A263G, C315CC</t>
  </si>
  <si>
    <t>A73G, C151T, T152C, A178G, A263G, C315CC</t>
  </si>
  <si>
    <t>A49T, A73G, T152C, A263G, C309CCT, T310C</t>
  </si>
  <si>
    <t>A49T, A73G, T152C, A263G, C315CC</t>
  </si>
  <si>
    <t>A73G, C150T, A263G, C315CC</t>
  </si>
  <si>
    <t>G92T, A93C, G94C, C150T, A263G, C315CC</t>
  </si>
  <si>
    <t>T152C, A175d, T195C, A263G, C309CCT, T310C</t>
  </si>
  <si>
    <t>T152C, T195C, A263G, C315CC, A425T</t>
  </si>
  <si>
    <t>A137d, A263G, C315CC</t>
  </si>
  <si>
    <t>A263G, C315CC, A397d</t>
  </si>
  <si>
    <t>A73G, A248d, A263G, C309CCT, T310C, CACA514d, A750G, A1438G, G1719A, A2706G, C3970T, C4086T, A4769G, T6392C, G6962A, C7028T, A8860G, G9053A, A9468G, G9548A, G10310A, T10609C, G11719A, G11914A, G12406A, G12630A, C12882T, G13759A, G13928C, T14386C, C14766T, A15220G, A15326G, T15784C, T15787C, G16129A, T16172C, T16304C, T16362C, T16519C</t>
  </si>
  <si>
    <t>A73G, A263G, C309CCT, T310C, A750G, A1438G, T1541C, C2322A, A2706G, C3970T, A4769G, C7028T, A8860G, G11719A, A12555G, T12714C, G13928C, G14162A, C14766T, A15326G, A15924G, T16124C, C16148T, C16184T, T16304C, A16309G, G16390A, T16519C</t>
  </si>
  <si>
    <t>A73G, A263G, C315CC, G417A, T489C, A750G, A1438G, G1709A, A2706G, G3010A, T4500C, A4769G, C4883T, C5178A, C7028T, C8414T, A8701G, C8702T, A8860G, T9540C, A10398G, C10400T, T10873C, G11696A, G11719A, C12705T, C14668T, C14766T, T14783C, G15043A, G15301A, A15326G, C16184T, C16223T, T16311C, T16362C</t>
  </si>
  <si>
    <t>A73G, C151T, T152C, A200G, G207A, A235G, A263G, C315CC, CA514d, A663G, A735G, A750G, A1438G, A1736G, A2706G, T4248C, A4769G, A4824G, C7028T, C8794T, A8860G, G11719A, C12705T, C14766T, A15326G, C16223T, C16264T, C16290T, G16319A, T16362C</t>
  </si>
  <si>
    <t>A73G, T152C, A200G, A235G, A263G, C309CCT, T310C, CA514d, A663G, A750G, A1438G, A1736G, A2706G, T3150C, T3504C, T4248C, A4769G, A4824G, C7028T, T8756C, C8794T, A8860G, G11719A, C12705T, C14766T, A15326G, T15672C, T16124C, C16223T, C16290T, G16319A, T16362C</t>
  </si>
  <si>
    <t>A73G, A93G, A210G, A263G, C315CC, CA514d, G709A, A750G, A1438G, A2706G, A3537G, A4769G, C7028T, CCCCCTCTA8281d, G8584A, A8860G, C9189T, T9950C, G9962A, A10398G, G11149A, C11151T, G11719A, A12234G, A13422G, C14149T, C14766T, G14861A, A15235G, A15326G, T16140C, C16187T, T16189C, C16256T, C16266G, T16519C</t>
  </si>
  <si>
    <t>A73G, T152C, T195C, A248d, A263G, C309CCT, T310C, CA514d, A750G, A1438G, A2706G, C3970T, C4086T, A4769G, T6392C, G6962A, C7028T, A8149G, A8860G, G9053A, G9548A, G10310A, T10609C, C11215T, G11719A, G12406A, G12820A, C12882T, G13759A, G13928C, C14766T, A15326G, C16108T, G16129A, A16162G, T16172C, C16292T, T16304C, T16519C</t>
  </si>
  <si>
    <t>A73G, T152C, G207A, A263G, C309CCCT, T310C, G499A, CA514d, A750G, A827G, A1438G, A2706G, A4769G, G4820A, G6023A, T6216C, T6413C, C7028T, ACCCCCTCT8271d, G8485A, A8860G, G9554A, G11719A, G13590A, C14766T, A15326G, C15535T, G15884A, T16136C, A16183C, T16189C, T16217C, T16519C</t>
  </si>
  <si>
    <t>A73G, A248d, A263G, C309CCT, T310C, T489C, A750G, A1438G, A2232AA, A2706G, T3552A, A4715G, A4769G, G5821A, A6338G, C7028T, C7196A, G7853A, G8584A, A8701G, A8860G, T9540C, A9545G, A10398G, C10400T, T10873C, G11719A, G11914A, C12705T, A12810G, A12909G, A13263G, T13635G, G14226A, T14318C, T14470C, C14766T, T14783C, G15043A, G15301A, A15326G, A15487T, T16189C, C16223T, T16298C, C16327T, T16519C</t>
  </si>
  <si>
    <t>A73G, T146C, C150T, A263G, C309CCCT, T310C, G709A, A750G, T1119C, A1438G, G1709A, T1716C, A2706G, C3497T, C3571T, A4769G, T6167C, C7028T, C7819T, ACCCCCTCT8271d, T8772C, A8860G, T8951C, G11719A, C14766T, A15326G, G15346A, T16140C, A16182C, A16183C, T16189C, T16217C, G16274A, T16311C, A16335G, T16519C</t>
  </si>
  <si>
    <t>A263G, C315CC, A750G, A1346G, A1438G, G3010A, G4084A, A4769G, G5460A, T6044C, A8860G, T9110C, A15326G, C16256T, T16519C</t>
  </si>
  <si>
    <t>T152C, A263G, C309CCT, T310C, CA514d, A750G, A1438G, G3010A, A4769G, G7013A, A8860G, A11167G, G11914A, T11935G, A14887G, A15326G, T16189C, A16194C, T16243C, C16261T, A16343G, T16519C</t>
  </si>
  <si>
    <t>A263G, C315CC, A374G, A750G, A1438G, G1664C, A2706G, G4596A, A4769G, C7028T, A8014T, T8277C, T8279C, A8280C, A8860G, G8994A, A12361G, T12601C, A15218G, A15326G, T15796C, C16067T</t>
  </si>
  <si>
    <t>A263G, C309CCT, T310C, A750G, A1438G, A2706G, T3906C, A4769G, T5483C, T6956C, C7028T, A8014T, A8860G, T9018C, G15140A, A15218G, A15326G, A15805G, C16067T, G16129A, C16242T</t>
  </si>
  <si>
    <t>A73G, T152C, A189G, T195C, G207A, A210G, A263G, C315CC, A750G, A1438G, G1719A, A2706G, A4769G, A5319G, C7028T, T8222C, A8308G, A8860G, C8943T, T10238C, T11025C, T11437C, G11719A, G12501A, C12562G, A12612G, C12705T, A13637G, A13780G, G14560A, C14766T, A15326G, T16086C, C16201T, C16223T, A16265G, C16355T, T16519C</t>
  </si>
  <si>
    <t>A263G, C315CC, A750G, T961C, A1438G, G1888A, A4769G, T6776C, A8860G, A15326G, T15944d, T16519C</t>
  </si>
  <si>
    <t>A263G, C309CCT, T310C, A750G, A1438G, A2706G, T4768C, A4769G, C7028T, T7094C, T8639C, C8794T, A8860G, C12399T, A13527G, C13680T, A15326G, A15442G, C16221T</t>
  </si>
  <si>
    <t>A263G, C315CC, C456T, T593C, A750G, A1438G, T3753C, T4336C, A4769G, C4832T, A8860G, G13194A, T15139C, A15326G, C16294T, T16304C, C16320T</t>
  </si>
  <si>
    <t>A73G, A263G, C315CC, A574C, G709A, A750G, A1438G, G1888A, A2706G, T4216C, A4769G, A4917G, C5817T, G6261A, C7028T, C8455T, G8697A, A8860G, T10463C, C10822T, A11251G, G11719A, A11812G, G13368A, A13973T, A14233G, C14766T, G14905A, A15326G, C15452A, A15607G, G15928A, T16126C, C16292T, C16294T, G16390A, T16519C</t>
  </si>
  <si>
    <t>C64T, A73G, A153G, T195C, G225A, T226C, C309CCT, T310C, A750G, A1438G, G1719A, A2706G, G4659A, A4769G, A4953G, T6221C, C6371T, C7028T, A8860G, T9903C, G11719A, C12705T, A13966G, T14470C, C14766T, A15326G, C15793T, C15910T, A16183C, T16189C, C16223T, C16266T, C16278T, T16519C</t>
  </si>
  <si>
    <t>C150T, A263G, T310C, A750G, A1438G, A3505G, A4769G, A8860G, A13748G, A15326G, C16222T, T16519C</t>
  </si>
  <si>
    <t>A73G, T199C, T204C, A263G, C315CC, A574C, T669C, A750G, A1438G, G1719A, T2410C, A2706G, T3336C, A4769G, A5315G, C7028T, C8164T, A8860G, A8901G, G9300A, T10238C, A10398G, G11719A, G12501A, C12705T, A13780G, C14766T, G15043A, A15326G, T15774C, C16147A, T16172C, C16223T, C16248T, C16320T, C16355T, T16519C</t>
  </si>
  <si>
    <t>T146C, A263G, C309CCT, T310C, A750G, A1438G, A2706G, A4769G, C4997T, C7028T, A8860G, A15326G, A16038G, T16311C</t>
  </si>
  <si>
    <t>T72C, A263G, C315CC, A750G, A1438G, A2124G, A2706G, G4580A, A4769G, G5985A, C7028T, A8860G, T10410C, A13105G, A15326G, C15904T, T16298C</t>
  </si>
  <si>
    <t>A93G, A263G, C309CCT, T310C, CA514d, T742C, A750G, A1438G, G1719A, A4769G, A4793G, A8860G, A11167G, A15326G, G15930A, C16261T, G16390A, T16519C</t>
  </si>
  <si>
    <t>A263G, C315CC, C456T, G709A, A750G, A1438G, C2259T, T4639C, A4769G, C5901CC, A8860G, T13762G, C14872T, T15001C, A15326G, A16293G, T16311C, A16335G, C16527T</t>
  </si>
  <si>
    <t>T146C, A263G, C315CC, A750G, A1438G, A1555G, G3010A, A4769G, G5460A, A8512G, A8860G, A15326G, T15813G, C16174T, T16519C</t>
  </si>
  <si>
    <t>A73G, A263G, C315CC, A750G, A1438G, A2706G, T3197C, A3714G, A4769G, C7028T, A8860G, G9477A, C10619T, A10768G, A11467G, G11719A, A12308G, G12372A, T13617C, T14034C, C14766T, A14793G, A15326G, A15791G, T16172C, C16192T, C16256T, C16270T</t>
  </si>
  <si>
    <t>A263G, C315CC, A750G, A1438G, A4769G, T5442C, A8860G, G9932A, C12562G, C14149T, A15326G, T16519C</t>
  </si>
  <si>
    <t>A73G, T152C, G185A, A188G, G228A, A263G, C295T, C315CC, C462T, T489C, A750G, A1438G, A2706G, G3010A, T4216C, A4769G, C7028T, A8860G, A10398G, A11251G, G11719A, A12612G, T12879C, G13708A, C14130T, C14766T, T14798C, A15326G, C15452A, C16069T, T16126C, T16519C</t>
  </si>
  <si>
    <t>A73G, T146C, G185A, A188G, G228A, A263G, C295T, C315CC, C462T, T489C, A750G, A1438G, A2706G, G3010A, T4216C, A4769G, C7028T, A8860G, G8865A, A10398G, G10685A, A11251G, G11719A, C12020T, A12612G, T12875C, T13281C, G13708A, A13933G, C14766T, T14798C, A15326G, C15452A, C16069T, T16126C, T16519C</t>
  </si>
  <si>
    <t>A263G, C315CC, CA514d, A750G, A1438G, A4769G, A6476G, A8860G, T9708C, C12981T, G15106A, A15326G</t>
  </si>
  <si>
    <t>T58C, C64T, T146C, A263G, C309CCT, T310C, A750G, A827G, A1438G, T2069C, T2442C, A2706G, T3847C, T4561C, T4703C, A4769G, C7028T, G8292A, A8860G, T9647C, C11761T, C13188T, A13479T, C14766T, A15326G, T16126C, C16355T, T16362C, T16519C</t>
  </si>
  <si>
    <t>A263G, C309CCCCT, T310C, A750G, A1438G, G3010A, A4769G, T8602C, A8860G, T14212C, A15326G, A15684G, A16183C, T16189C, C16193CC, T16519C</t>
  </si>
  <si>
    <t>T195C, A263G, C309CCT, T310C, A750G, T961G, A1438G, A4769G, T8448C, A8860G, G13759A, C15040T, A15326G, A16293G, T16311C</t>
  </si>
  <si>
    <t>G207A, A263G, C315CC, C456T, A750G, A1438G, A4769G, A8860G, G9966A, T10410C, C13725T, A15326G, T16304C, T16311C</t>
  </si>
  <si>
    <t>A263G, C315CC, A750G, A1438G, G3010A, A4769G, G7805A, A8860G, A15326G, T15784C, T16519C</t>
  </si>
  <si>
    <t>A73G, C114T, A263G, C309CCT, T310C, C497T, A750G, T1189C, A1438G, A1811G, A2706G, A3480G, A4769G, G5585A, C7028T, A8860G, G9055A, T9698C, A10398G, A10550G, T11299C, A11467G, A11470G, G11719A, G11914A, A12308G, G12372A, C14167T, C14766T, T14798C, A15326G, A15924G, C16222T, T16224C, C16260T, T16311C, T16362C, T16519C</t>
  </si>
  <si>
    <t>T152C, A263G, C315CC, A750G, A1438G, C3970T, A4769G, T6776C, A8860G, G12236A, A13434G, A15326G, T16519C</t>
  </si>
  <si>
    <t>A263G, C309CCCT, T310C, C456T, G513GCA, A750G, A1438G, A4769G, G5471A, T7258C, G7853A, A8860G, A15326G, T16304C, G16319A</t>
  </si>
  <si>
    <t>A73G, A263G, C315CC, A750G, C4350T, G5460A, C8709T, G8856A, A8860G, T12131C, A15326G</t>
  </si>
  <si>
    <t>A263G, C315CC, A750G, A1438G, A2706G, A4769G, A6040G, C7028T, A8860G, A9000G, A10283G, A15326G, T16311C</t>
  </si>
  <si>
    <t>A73G, T199C, A263G, C315CC, T489C, A750G, A1438G, A2706G, T3336C, A4769G, G5261A, C7028T, A8701G, A8860G, T9540C, A10398G, C10400T, T10873C, G11719A, G12561A, C12705T, C14766T, T14783C, G15043A, T15289C, G15301A, A15326G, G15928A, G16129A, C16223T, A16230G, A16233G, C16344T, C16355T, T16519C</t>
  </si>
  <si>
    <t>A73G, G185A, G228A, A263G, C295T, C315CC, C462T, T489C, A750G, A1438G, A2706G, G3010A, T4002C, T4216C, A4769G, C7028T, A8860G, A10398G, A11251G, G11719A, A12612G, G13708A, C14766T, T14798C, T15262C, A15326G, C15452A, C16069T, T16126C, T16224C</t>
  </si>
  <si>
    <t>T146C, A263G, C309CCT, T310C, A750G, A1438G, A2706G, A4769G, G5460A, C7028T, A8860G, A15326G, C16248T</t>
  </si>
  <si>
    <t>A73G, T152C, A183G, G184A, G185A, T204C, A263G, T310TCC, C16218T, A16289G, T16304C, G16526A</t>
  </si>
  <si>
    <t>A56d, T58A, G71GG, A73G, G94A, A189G, A214G, A263G, C315CC, T401d, T16092C, C16223T, T16311C, T16362C</t>
  </si>
  <si>
    <t>A73G, T152C, A263G, C315CC, T401d, C16147T, A16183C, C16184A, T16189C, T16217C, A16235G, T16519C</t>
  </si>
  <si>
    <t>A73G, T152C, T195C, A263G, C285CC, C309CCT, T310C, T16092C, C16187T, T16519C</t>
  </si>
  <si>
    <t>A73G, T152C, A249d, A263G, A291AA, C315CC, C16185T, T16189d, C16223T, C16260T, T16298C, T16519C</t>
  </si>
  <si>
    <t>A73G, G185A, A263G, C315CC, C16223T, A16258d, A16272G, T16519C</t>
  </si>
  <si>
    <t>A73G, T152C, A263G, C315CC, C16147T, A16183C, C16184A, T16189C, T16217C, A16235G, T16519C</t>
  </si>
  <si>
    <t>A73G, T146C, T152C, A234G, A263G, C309CCT, T310C, A16051G, T16093C, T16209C, C16239T, T16352C, C16353T</t>
  </si>
  <si>
    <t>A73G, T146C, A153G, A249d, A263G, C315CC, C16223T, T16298C, C16327T, T16519C</t>
  </si>
  <si>
    <t>A73G, A263G, C315CC, T16093C, T16136C, C16168T, C16223T</t>
  </si>
  <si>
    <t>HV4a (HV4a1)</t>
  </si>
  <si>
    <t>T2c(T2c1a2)</t>
  </si>
  <si>
    <t xml:space="preserve">V2 (V2) </t>
  </si>
  <si>
    <t>U5a(U5a2c2)</t>
  </si>
  <si>
    <t>H1 (H1ay)</t>
  </si>
  <si>
    <t>Polymorphisms MITOMASTER</t>
  </si>
  <si>
    <t>Haplogroup MITOMASTER</t>
  </si>
  <si>
    <t>Haplogroup HAPLOGREP</t>
  </si>
  <si>
    <t>1-16569</t>
  </si>
  <si>
    <t>Important note: In case of haplogroup disagrement, check discordance report.</t>
  </si>
  <si>
    <t>16129A, 16311C</t>
  </si>
  <si>
    <t>16011d, 16311C</t>
  </si>
  <si>
    <t>16051G, 16209C, 16239T, 16352C, 16353T</t>
  </si>
  <si>
    <t>16011d, 16051G, 16209C, 16239T, 16255A, 16352C, 16353T, 16422A</t>
  </si>
  <si>
    <t>16011d, 16012d, 16032.1G, 16183C</t>
  </si>
  <si>
    <t>16036.1A, 16183C, 16186T, 16189C, 16249C</t>
  </si>
  <si>
    <t>16183C, 16186T, 16189C, 16249C, 16390A</t>
  </si>
  <si>
    <t>16207G, 16309G, 16318T, 16422A</t>
  </si>
  <si>
    <t>16207G, 16293G, 16309G, 16318T, 16408.1T</t>
  </si>
  <si>
    <t>16309G, 16318T, 16343G, 16362C</t>
  </si>
  <si>
    <t>38d, 73G, 151T, 152C, 263G, 310.1C, 430A</t>
  </si>
  <si>
    <t>73G, 151T, 152C, 178G, 263G, 310.1C</t>
  </si>
  <si>
    <t>49T, 73G, 152C, 263G, 309.1CT, 310C</t>
  </si>
  <si>
    <t>49T, 73G, 152C, 263G, 310.1C</t>
  </si>
  <si>
    <t>73G, 150T, 263G, 310.1C, 430A</t>
  </si>
  <si>
    <t>92T, 93C, 94C, 150T, 263G, 310.1C, 414N, 430A</t>
  </si>
  <si>
    <t>37G, 49T, 73G, 152C, 263G, 310.1C</t>
  </si>
  <si>
    <t>37G, 49T, 73G, 152C, 263G, 310.1C, 430A</t>
  </si>
  <si>
    <t>152C, 175d, 195C, 263G, 309.1CT, 310C</t>
  </si>
  <si>
    <t>152C, 195C, 263G, 310.1C</t>
  </si>
  <si>
    <t>125G, 137d, 263G, 310.1C</t>
  </si>
  <si>
    <t>263G, 310.1C, 395d</t>
  </si>
  <si>
    <t>Total of variants without phantom polymorphisms</t>
  </si>
  <si>
    <t>Size</t>
  </si>
  <si>
    <t>16007-16421</t>
  </si>
  <si>
    <t>16007-16411</t>
  </si>
  <si>
    <t>16013-16188</t>
  </si>
  <si>
    <t>16013-16189</t>
  </si>
  <si>
    <t>33-429</t>
  </si>
  <si>
    <t>38-429</t>
  </si>
  <si>
    <t>40-429</t>
  </si>
  <si>
    <t>37-429</t>
  </si>
  <si>
    <t>148-429</t>
  </si>
  <si>
    <t>125-429</t>
  </si>
  <si>
    <t>97-429</t>
  </si>
  <si>
    <t>142-429</t>
  </si>
  <si>
    <t>76-429</t>
  </si>
  <si>
    <t>16006-424</t>
  </si>
  <si>
    <t>16011-410</t>
  </si>
  <si>
    <t>16008-410</t>
  </si>
  <si>
    <t>16011-409</t>
  </si>
  <si>
    <t>16011-407</t>
  </si>
  <si>
    <t>16007-407</t>
  </si>
  <si>
    <t>16006-399</t>
  </si>
  <si>
    <t>16007-414</t>
  </si>
  <si>
    <t>16013-414</t>
  </si>
  <si>
    <t>16005-407</t>
  </si>
  <si>
    <t>16007-16423</t>
  </si>
  <si>
    <t>16020-16421</t>
  </si>
  <si>
    <t>16027-16421</t>
  </si>
  <si>
    <t>16028-16421</t>
  </si>
  <si>
    <t>Polymorphisms HAPLOGREP</t>
  </si>
  <si>
    <t>Reference</t>
  </si>
  <si>
    <t>A73G, T146C, G185A, A188G, G228A, A263G, C295T, C315CC, C462T, T489C, A750G, A1438G, A2706G, G3010A, T4216C, A4769G, C7028T, A8860G, G8865A, A10398G, G10685A, A11251G, G11719A, C12020T, A12612G, T13281C, G13708A, A13933G, C14766T, T14798C, A15326G, C15452A, C16069T, T16126C, T16519C</t>
  </si>
  <si>
    <t>A263G, C309CCT, T310C, CA514d, A750G, A1438G, A4769G, A6476G, A8860G, T9708C, C12981T, G15106A, A15326G</t>
  </si>
  <si>
    <t>A73G, A263G, C315CC, A750G, C4350T, G5460A, C8709T, G8856A, A8860G, A15326G</t>
  </si>
  <si>
    <t>A263G, C309CCT, T310C, A750G, A1438G, A2706G, A4769G, A6040G, C7028T, A8860G, A9000G, A10283G, A15326G, T16311C</t>
  </si>
  <si>
    <t>A73G, T199C, A263G, C315CC, T489C, A750G, A1438G, A2706G, T3336C, A4769G, G5261A, C7028T, A8701G, A8860G, T9540C, A10398G, C10400T, T10873C, G11719A, G12561A, C12705T, C14766T, T14783C, G15043A, T15289C, G15301A, A15326G, G15928A, G16129A, C16223T, A16230G, A16233G, T16304C, C16344T, C16355T, T16519C</t>
  </si>
  <si>
    <t>T146C, A263G, C309CCCT, T310C, A750G, A1438G, A2706G, A4769G, G5460A, C7028T, A8860G, A15326G, C16248T</t>
  </si>
  <si>
    <t>310.1C 417A 3106d 3107C 4500C 8702T</t>
  </si>
  <si>
    <t>310.1C 514d 515d 3106d 3107C 8271d 8272d 8273d 8274d 8275d 8276d 8277d 8278d 8279d 16266G 16519C</t>
  </si>
  <si>
    <t>310.1C 3106d 3107C 16519C</t>
  </si>
  <si>
    <t>309.1CT 310C 514d 515d 3106d 3107C 6476G 12981T 15106A</t>
  </si>
  <si>
    <t>309.1CT 310C 3106d 3107C 15623R 16391R</t>
  </si>
  <si>
    <t>309.1CT 310C 3106d 3107C 16260T 16362C 16519C</t>
  </si>
  <si>
    <t>152C 310.1C 3106d 3107C 13434G 16519C</t>
  </si>
  <si>
    <t>73G 310.1C 3106d 3107C 4350T 5460A 8709T 8856A</t>
  </si>
  <si>
    <t>215R 309.1CT 310C 3106d 3107C</t>
  </si>
  <si>
    <t>73G 199C 263G 489C 750G 1438G 2706G 4769G 7028T 8701G 8860G 9540C 10398G 10400T 10873C 11719A 12561A 12705T 14766T 14783C 15043A 15289C 15301A 15326G 15928A 16223T 16304C</t>
  </si>
  <si>
    <t>310.1C 3106d 3107C 3336C 5102R 5261A 5390R 16129A 16230G 16233G 16344T 16355T 16519C</t>
  </si>
  <si>
    <t>152Y 310.1C 1578R 3106d 3107C 4002C</t>
  </si>
  <si>
    <t>146C 309.1CCT 310C 3106d 3107C 5460A 16248T</t>
  </si>
  <si>
    <t>D2a (D2a2)</t>
  </si>
  <si>
    <t>A73G, A263G, C315CC, T489C, A750G, A1438G, A2706G, G3010A, G3316A, A4769G, C4883T, G4991A, G5147A, C5178A, C7028T, C7493T, C8414T, A8701G, C8703T, A8860G, C9536T, T9540C, A10398G, C10400T, T10873C, C11215T, G11719A, A11959G, C12705T, C14668T, C14766T, T14783C, G15043A, G15301A, A15326G, G16129A, C16223T, T16271C, T16362C</t>
  </si>
  <si>
    <t>A2a (A2a2)</t>
  </si>
  <si>
    <t>A73G, T146C, A153G, A235G, A263G, C309CCT, T310C, CA514d, A663G, A750G, A1438G, A1736G, A2706G, C3330T, T4248C, A4769G, A4824G, C7028T, G8027A, C8794T, A8860G, C9301T, G11719A, G12007A, C12705T, C14766T, A15326G, C16111T, C16223T, C16290T, G16319A, T16362C</t>
  </si>
  <si>
    <t>A73G, T146C, A153G, A235G, A263G, C309CCT, T310C, CA514d, A663G, A750G, A1438G, A1736G, A2706G, C3330T, T4248C, A4769G, A4824G, T6071C, C7028T, G8027A, C8794T, A8860G, T9068C, C9301T, G11719A, G12007A, C12705T, C14766T, A15326G, C16111T, C16192T, C16223T, C16290T, G16319A, T16362C</t>
  </si>
  <si>
    <t>A2b (A2b1)</t>
  </si>
  <si>
    <t>A73G, T146C, A153G, A235G, A263G, C309CCT, T310C, CA514d, A663G, A750G, A1438G, A1736G, A2706G, T4248C, A4769G, A4824G, C7028T, G8027A, C8794T, A8860G, T11365C, G11719A, G12007A, C12705T, C14766T, A15326G, C16111T, C16223T, A16265G, C16290T, G16319A, T16362C</t>
  </si>
  <si>
    <t>A2a (A2a)</t>
  </si>
  <si>
    <t>A73G, T146C, A153G, A235G, A263G, C309CCT, T310C, CA514d, A663G, A750G, A1438G, A1736G, A2706G, C3330T, T4248C, A4769G, A4824G, C7028T, G8027A, C8794T, A8860G, G11719A, G12007A, C12705T, C14766T, A15326G, C16111T, C16192T, C16223T, C16290T, G16319A, T16362C, T16519C</t>
  </si>
  <si>
    <t>A73G, T146C, A153G, A235G, A263G, C309CCCT, T310C, CA514d, A663G, A750G, A1438G, A1736G, A2706G, C3330T, T4248C, A4769G, A4824G, C7028T, G8027A, C8794T, A8860G, C9301T, G11719A, G12007A, C12705T, C14766T, A15326G, C16111T, C16223T, C16290T, G16319A, T16362C</t>
  </si>
  <si>
    <t>D4b (D4b1a2a1)</t>
  </si>
  <si>
    <t>A73G, A263G, C309CCT, T310C, T489C, CA514d, A750G, A1438G, A2706G, G3010A, A4769G, G4841A, C4883T, C5178A, A6881G, C7028T, G8020A, C8414T, A8701G, A8860G, T9540C, C10181T, A10398G, C10400T, T10873C, T11383C, T11617C, G11719A, C12705T, C13720T, A14122C, C14668T, C14766T, T14783C, C14815T, A14927G, G15043A, G15301A, A15326G, T15440C, A15951G, T16093C, C16150T, C16173T, C16223T, G16319A, T16362C</t>
  </si>
  <si>
    <t>A2a (A2a3)</t>
  </si>
  <si>
    <t>A73G, T146C, A153G, A235G, A263G, C309CCT, T310C, CA514d, A663G, A750G, A1438G, A1736G, A2706G, C3330T, T4248C, A4769G, A4824G, C7028T, G8027A, C8794T, A8860G, G11719A, G12007A, C12705T, C14766T, A15326G, C16111T, C16192T, C16223T, C16290T, T16311C, G16319A, T16362C</t>
  </si>
  <si>
    <t>A73G, A263G, C315CC, T489C, CA514d, A750G, A1438G, A2706G, G3010A, A4769G, C4883T, C5178A, A6881G, C7028T, G8020A, C8414T, A8701G, A8860G, T9540C, C10181T, A10398G, C10400T, T10873C, T11383C, G11719A, C12705T, C13720T, A14122C, C14668T, C14766T, T14783C, C14815T, A14927G, G15043A, G15301A, A15326G, C15370T, T15440C, A15951G, T16093C, C16173T, C16223T, G16319A, T16362C</t>
  </si>
  <si>
    <t>A73G, A263G, C309CCT, T310C, T489C, A750G, A1438G, A2706G, G3010A, G3316A, A4769G, C4883T, G4991A, C5178A, C7028T, C7493T, C8414T, A8701G, C8703T, A8860G, C9536T, T9540C, A10398G, C10400T, T10873C, C11215T, G11719A, A11959G, C12705T, C14668T, C14766T, T14783C, G15043A, G15301A, A15326G, G16129A, C16223T, T16271C, T16362C</t>
  </si>
  <si>
    <t>A73G, T146C, A153G, A235G, A263G, C315CC, CA514d, A663G, A750G, A1438G, A1736G, A2706G, T4248C, A4769G, A4824G, C7028T, G8027A, C8794T, A8860G, T10609C, T11365C, G11719A, G12007A, C12705T, C14766T, A15326G, C16111T, G16129A, C16223T, A16265G, C16290T, G16319A, T16362C</t>
  </si>
  <si>
    <t>A73G, A263G, C309CCT, T310C, T489C, A750G, A1438G, A2706G, G3010A, G3316A, A4769G, C4883T, G4991A, C5178A, C7028T, C7493T, C8414T, A8701G, C8703T, A8860G, C9536T, T9540C, A10398G, C10400T, T10873C, C11215T, G11719A, A11959G, C12705T, C14668T, C14766T, T14783C, G15043A, G15301A, A15326G, C16111T, G16129A, C16223T, T16271C, T16362C</t>
  </si>
  <si>
    <t>D2a (D2a1b)</t>
  </si>
  <si>
    <t>A73G, A263G, C309CCT, T310C, T489C, A750G, A1438G, A2706G, G3010A, G3316A, A4769G, C4883T, C5178A, C7028T, C7493T, C8414T, A8701G, C8703T, A8860G, C9536T, T9540C, A9667G, A10398G, C10400T, T10873C, C11215T, G11719A, A11959G, C12705T, C14668T, C14766T, T14783C, G15043A, G15301A, A15326G, C16111T, G16129A, C16223T, T16271C, T16362C, C16366T</t>
  </si>
  <si>
    <t>A73G, A263G, C309CCT, T310C, T489C, A750G, A1438G, A2706G, G3010A, G3316A, A4769G, C4883T, C5178A, C7028T, A7403G, C7493T, C8414T, A8701G, C8703T, A8860G, C9536T, T9540C, A9667G, A10398G, C10400T, T10873C, C11215T, G11719A, A11959G, C12705T, C14668T, C14766T, T14783C, G15043A, G15301A, A15326G, C16111T, G16129A, C16223T, T16271C, T16362C, C16366T, T16519C</t>
  </si>
  <si>
    <t>A73G, A263G, C309CCT, T310C, T489C, A750G, A795G, A1438G, A2706G, G3010A, G3316A, A4769G, C4883T, C5178A, C7028T, C7493T, C8414T, A8701G, C8703T, A8860G, T8895C, C9536T, T9540C, A9667G, A10398G, C10400T, T10873C, C11215T, G11719A, A11959G, C12705T, C14668T, C14766T, T14783C, G15043A, G15301A, A15326G, C16111T, G16129A, C16223T, T16271C, C16294T, T16362C, C16366T</t>
  </si>
  <si>
    <t>A73G, T146C, A153G, A235G, A263G, C309CCT, T310C, CA514d, A663G, A750G, A1438G, A1736G, A2706G, T4248C, A4769G, A4824G, C7028T, G8027A, C8794T, A8860G, T11365C, G11719A, G12007A, C12705T, C14766T, A15326G, C16111T, A16212G, C16223T, A16265G, C16290T, G16319A, T16362C</t>
  </si>
  <si>
    <t>A73G, T146C, A153G, A235G, A263G, C309CCT, T310C, CA514d, A663G, A750G, A1438G, A1736G, A2706G, T2857C, C3330T, A3395G, T4248C, A4769G, A4824G, C7028T, G8027A, C8794T, A8860G, G11719A, G12007A, C12705T, C14766T, A15326G, C16111T, C16192T, A16207G, C16223T, C16290T, T16311C, G16319A, T16362C</t>
  </si>
  <si>
    <t>A73G, T146C, A153G, A235G, A263G, C309CCT, T310C, CA514d, A663G, A750G, A1438G, A1736G, A2706G, C3330T, T4248C, A4769G, A4824G, C7028T, C7633T, G8027A, C8794T, A8860G, G11719A, G12007A, C12705T, C14766T, A15326G, C16111T, C16192T, C16223T, C16290T, G16319A, T16362C</t>
  </si>
  <si>
    <t>D2a (D2a1)</t>
  </si>
  <si>
    <t>A73G, A263G, C315CC, T489C, A750G, A1438G, A2706G, G3010A, G3316A, A4769G, C4883T, C5178A, C7028T, C7493T, C8414T, A8701G, C8703T, A8860G, C9536T, T9540C, A9667G, A10398G, C10400T, T10873C, C11215T, G11719A, A11959G, C12705T, G14226A, C14668T, C14766T, T14783C, G15043A, G15301A, A15326G, T16092C, G16129A, C16223T, T16271C, T16362C</t>
  </si>
  <si>
    <t>A73G, T146C, A153G, A235G, A263G, CA514d, A663G, A750G, A1438G, A1736G, A2706G, C3330T, T4248C, A4769G, A4824G, C7028T, G8027A, C8794T, A8860G, G11719A, G12007A, C12705T, G14560A, C14766T, A15326G, C16111T, C16192T, C16223T, C16290T, G16319A, T16362C</t>
  </si>
  <si>
    <t>A73G, T146C, A153G, A235G, A263G, CA514d, A663G, A750G, A1438G, A1736G, A2706G, C3330T, T3338C, T4248C, A4769G, A4824G, C7028T, G8027A, C8794T, A8860G, G11719A, G12007A, C12705T, G14560A, C14766T, A15326G, C16111T, C16192T, C16223T, C16290T, G16319A, T16362C</t>
  </si>
  <si>
    <t>A73G, T146C, A153G, A235G, A263G, CA514d, A663G, A750G, A1438G, A1736G, A2706G, C3330T, T4248C, A4769G, A4824G, C7028T, G8027A, C8794T, A8860G, G11719A, G12007A, C12705T, C14766T, A15326G, C16111T, C16192T, C16223T, C16290T, G16319A, T16362C</t>
  </si>
  <si>
    <t>A73G, T146C, A153G, A235G, A263G, CA514d, A663G, A750G, A1438G, A1736G, A2706G, T4248C, A4769G, A4824G, C7028T, G8027A, C8794T, A8860G, T11365C, G11719A, G12007A, G12651A, C12705T, C14766T, A15326G, C16111T, C16223T, A16265G, C16290T, G16319A, T16362C, T16519C</t>
  </si>
  <si>
    <t>A73G, T146C, A153G, A235G, A263G, CA514d, A533G, A547G, A663G, A750G, A1438G, A1736G, A2706G, T4248C, A4769G, A4824G, C7028T, G8027A, C8794T, A8860G, T11365C, G11719A, G12007A, C12705T, C14766T, A15326G, C16111T, C16223T, A16265G, C16290T, G16319A, T16362C</t>
  </si>
  <si>
    <t>C4b (C4b2a)</t>
  </si>
  <si>
    <t>A73G, A248d, A263G, T489C, A750G, A1438G, A2706G, T3552A, A3816G, A4715G, A4769G, G6026A, C7028T, C7196A, G8584A, A8701G, A8860G, T9540C, A9545G, A10398G, C10400T, T10873C, G11719A, G11914A, G11969A, C12705T, A13263G, T14318C, C14766T, T14783C, G15043A, T15204C, G15301A, A15326G, A15487T, T16124C, C16223T, T16298C, T16311C, A16318T, C16327T, T16519C</t>
  </si>
  <si>
    <t>A73G, A263G, T489C, A750G, A1438G, A2706G, G3010A, G3316A, A4769G, C4883T, C5178A, C7028T, C7493T, C8414T, A8701G, C8703T, A8860G, C9536T, T9540C, A9667G, A10381G, A10398G, C10400T, T10873C, C11215T, G11719A, A11959G, C12705T, C14668T, C14766T, T14783C, G15043A, G15301A, A15326G, C16111T, G16129A, C16223T, T16271C, T16362C, C16366T</t>
  </si>
  <si>
    <t>A73G, A263G, T489C, A750G, A1438G, A2706G, G3010A, G3316A, A4769G, C4883T, C5178A, C7028T, A7403G, C7493T, C8414T, A8701G, C8703T, A8860G, C9536T, T9540C, A9667G, A10398G, C10400T, T10873C, C11215T, G11719A, A11959G, C12705T, C14668T, C14766T, T14783C, G15043A, G15301A, A15326G, C16111T, G16129A, C16223T, T16271C, T16362C, C16366T</t>
  </si>
  <si>
    <t>A73G, A263G, T489C, A750G, A1438G, A2706G, G3010A, G3316A, A4769G, C4883T, G4991A, C5178A, C7028T, C7493T, C8414T, A8701G, C8703T, A8860G, C9536T, T9540C, A10398G, C10400T, T10873C, C11215T, G11719A, A11959G, C12705T, C14668T, C14766T, T14783C, G15043A, G15301A, A15326G, G16129A, C16223T, T16271C, T16362C</t>
  </si>
  <si>
    <t>73G, 263G, 310.1C, 489C, 750G, 1438G, 2706G, 3010A, 3106d, 3107C, 3316A, 4769G, 4883T, 4991A, 5147A, 5178A, 7028T, 7493T, 8414T, 8701G, 8703T, 8860G, 9536T, 9540C, 10398G, 10400T, 10873C, 11215T, 11719A, 11959G, 12705T, 14668T, 14766T, 14783C, 15043A, 15301A, 15326G, 16129A, 16223T, 16271C, 16362C</t>
  </si>
  <si>
    <t>73G, 146C, 153G, 235G, 263G, 309.1CT, 310C, 514d, 515d, 663G, 750G, 1438G, 1736G, 2706G, 3106d, 3107C, 3330T, 4248C, 4769G, 4824G, 7028T, 8027A, 8794T, 8860G, 9301T, 11719A, 12007A, 12705T, 14766T, 15326G, 16111T, 16223T, 16290T, 16319A, 16362C</t>
  </si>
  <si>
    <t>73G, 146C, 153G, 235G, 263G, 309.1CT, 310C, 514d, 515d, 663G, 750G, 1438G, 1736G, 2706G, 3106d, 3107C, 3330T, 4248C, 4769G, 4824G, 6071C, 7028T, 8027A, 8794T, 8860G, 9068C, 9301T, 11719A, 12007A, 12705T, 14766T, 15326G, 16111T, 16192T, 16223T, 16290T, 16319A, 16362C</t>
  </si>
  <si>
    <t>73G, 146C, 153G, 235G, 263G, 309.1CT, 310C, 514d, 515d, 663G, 750G, 1438G, 1736G, 2706G, 3106d, 3107C, 4248C, 4769G, 4824G, 7028T, 8027A, 8794T, 8860G, 11365C, 11719A, 12007A, 12705T, 14766T, 15326G, 16111T, 16223T, 16265G, 16290T, 16319A, 16362C</t>
  </si>
  <si>
    <t>73G, 146C, 153G, 235G, 263G, 309.1CT, 310C, 514d, 515d, 663G, 750G, 1438G, 1736G, 2706G, 3106d, 3107C, 3330T, 4248C, 4769G, 4824G, 7028T, 8027A, 8794T, 8860G, 11719A, 12007A, 12705T, 14766T, 15326G, 16111T, 16192T, 16223T, 16290T, 16319A, 16362C, 16519C</t>
  </si>
  <si>
    <t>73G, 146C, 153G, 235G, 263G, 309.1CCT, 310C, 514d, 515d, 663G, 750G, 1438G, 1736G, 2706G, 3106d, 3107C, 3330T, 4248C, 4769G, 4824G, 7028T, 8027A, 8794T, 8860G, 9301T, 11719A, 12007A, 12705T, 14766T, 15326G, 16111T, 16223T, 16290T, 16319A, 16362C</t>
  </si>
  <si>
    <t>73G, 263G, 309.1CT, 310C, 489C, 514d, 515d, 750G, 1438G, 2706G, 3010A, 3106d, 3107C, 4769G, 4841A, 4883T, 5178A, 6881G, 7028T, 8020A, 8414T, 8701G, 8860G, 9540C, 10181T, 10398G, 10400T, 10873C, 11383C, 11617C, 11719A, 12705T, 13720T, 14122C, 14668T, 14766T, 14783C, 14815T, 14927G, 15043A, 15301A, 15326G, 15440C, 15951G, 16093C, 16150T, 16173T, 16223T, 16319A, 16362C</t>
  </si>
  <si>
    <t>73G, 146C, 153G, 235G, 263G, 309.1CT, 310C, 514d, 515d, 663G, 750G, 1438G, 1736G, 2706G, 3106d, 3107C, 3330T, 4248C, 4769G, 4824G, 7028T, 8027A, 8794T, 8860G, 11719A, 12007A, 12705T, 14766T, 15326G, 16111T, 16192T, 16223T, 16290T, 16311C, 16319A, 16362C</t>
  </si>
  <si>
    <t>73G, 263G, 310.1C, 489C, 514d, 515d, 750G, 1438G, 2706G, 3010A, 3106d, 3107C, 4769G, 4883T, 5178A, 6881G, 7028T, 8020A, 8414T, 8701G, 8860G, 9540C, 10181T, 10398G, 10400T, 10873C, 11383C, 11719A, 12705T, 13720T, 14122C, 14668T, 14766T, 14783C, 14815T, 14927G, 15043A, 15301A, 15326G, 15370T, 15440C, 15951G, 16093C, 16173T, 16223T, 16319A, 16362C</t>
  </si>
  <si>
    <t>73G, 263G, 309.1CT, 310C, 489C, 750G, 1438G, 2706G, 3010A, 3106d, 3107C, 3316A, 4769G, 4883T, 4991A, 5178A, 7028T, 7493T, 8414T, 8701G, 8703T, 8860G, 9536T, 9540C, 10398G, 10400T, 10873C, 11215T, 11719A, 11959G, 12705T, 14668T, 14766T, 14783C, 15043A, 15301A, 15326G, 16129A, 16223T, 16271C, 16362C</t>
  </si>
  <si>
    <t>73G, 146C, 153G, 235G, 263G, 310.1C, 514d, 515d, 663G, 750G, 1438G, 1736G, 2706G, 3106d, 3107C, 4248C, 4769G, 4824G, 7028T, 8027A, 8794T, 8860G, 10609C, 11365C, 11719A, 12007A, 12705T, 14766T, 15326G, 16111T, 16129A, 16223T, 16265G, 16290T, 16319A, 16362C</t>
  </si>
  <si>
    <t>73G, 263G, 309.1CT, 310C, 489C, 750G, 1438G, 2706G, 3010A, 3106d, 3107C, 3316A, 4769G, 4883T, 4991A, 5178A, 7028T, 7493T, 8414T, 8701G, 8703T, 8860G, 9536T, 9540C, 10398G, 10400T, 10873C, 11215T, 11719A, 11959G, 12705T, 14668T, 14766T, 14783C, 15043A, 15301A, 15326G, 16111T, 16129A, 16223T, 16271C, 16362C</t>
  </si>
  <si>
    <t>73G, 263G, 309.1CT, 310C, 489C, 750G, 1438G, 2706G, 3010A, 3106d, 3107C, 3316A, 4769G, 4883T, 5178A, 7028T, 7493T, 8414T, 8701G, 8703T, 8860G, 9536T, 9540C, 9667G, 10398G, 10400T, 10873C, 11215T, 11719A, 11959G, 12705T, 14668T, 14766T, 14783C, 15043A, 15301A, 15326G, 16111T, 16129A, 16223T, 16271C, 16362C, 16366T</t>
  </si>
  <si>
    <t>73G, 263G, 309.1CT, 310C, 489C, 750G, 1438G, 2706G, 3010A, 3106d, 3107C, 3316A, 4769G, 4883T, 5178A, 7028T, 7403G, 7493T, 8414T, 8701G, 8703T, 8860G, 9536T, 9540C, 9667G, 10398G, 10400T, 10873C, 11215T, 11719A, 11959G, 12705T, 14668T, 14766T, 14783C, 15043A, 15301A, 15326G, 16111T, 16129A, 16223T, 16271C, 16362C, 16366T, 16519C</t>
  </si>
  <si>
    <t>73G, 263G, 309.1CT, 310C, 489C, 750G, 795G, 1438G, 2706G, 3010A, 3106d, 3107C, 3316A, 4769G, 4883T, 5178A, 7028T, 7493T, 8414T, 8701G, 8703T, 8860G, 8895C, 9536T, 9540C, 9667G, 10398G, 10400T, 10873C, 11215T, 11719A, 11959G, 12705T, 14668T, 14766T, 14783C, 15043A, 15301A, 15326G, 16111T, 16129A, 16223T, 16271C, 16294T, 16362C, 16366T</t>
  </si>
  <si>
    <t>73G, 146C, 153G, 235G, 263G, 309.1CT, 310C, 514d, 515d, 663G, 750G, 1438G, 1736G, 2706G, 3106d, 3107C, 4248C, 4769G, 4824G, 7028T, 8027A, 8794T, 8860G, 11365C, 11719A, 12007A, 12705T, 14766T, 15326G, 16111T, 16212G, 16223T, 16265G, 16290T, 16319A, 16362C</t>
  </si>
  <si>
    <t>73G, 146C, 153G, 235G, 263G, 309.1CT, 310C, 514d, 515d, 663G, 750G, 1438G, 1736G, 2706G, 2857C, 3106d, 3107C, 3330T, 3395G, 4248C, 4769G, 4824G, 7028T, 8027A, 8794T, 8860G, 11719A, 12007A, 12705T, 14766T, 15326G, 16111T, 16192T, 16207G, 16223T, 16290T, 16311C, 16319A, 16362C</t>
  </si>
  <si>
    <t>73G, 146C, 153G, 235G, 263G, 309.1CT, 310C, 514d, 515d, 663G, 750G, 1438G, 1736G, 2706G, 3106d, 3107C, 3330T, 4248C, 4769G, 4824G, 7028T, 7633T, 8027A, 8794T, 8860G, 11719A, 12007A, 12705T, 14766T, 15326G, 16111T, 16192T, 16223T, 16290T, 16319A, 16362C</t>
  </si>
  <si>
    <t>73G, 263G, 310.1C, 489C, 750G, 1438G, 2706G, 3010A, 3106d, 3107C, 3316A, 4769G, 4883T, 5178A, 7028T, 7493T, 8414T, 8701G, 8703T, 8860G, 9536T, 9540C, 9667G, 10398G, 10400T, 10873C, 11215T, 11234Y, 11719A, 11959G, 12705T, 14226A, 14668T, 14766T, 14783C, 15043A, 15301A, 15326G, 16092C, 16129A, 16223T, 16271C, 16362C</t>
  </si>
  <si>
    <t>73G, 146C, 153G, 235G, 263G, 514d, 515d, 663G, 750G, 1438G, 1736G, 2706G, 3106d, 3107C, 3330T, 4248C, 4769G, 4824G, 7028T, 8027A, 8794T, 8860G, 11719A, 12007A, 12705T, 14560A, 14766T, 15326G, 16111T, 16192T, 16223T, 16290T, 16319A, 16362C</t>
  </si>
  <si>
    <t>73G, 146C, 153G, 235G, 263G, 514d, 515d, 663G, 750G, 1438G, 1736G, 2706G, 3106d, 3107C, 3330T, 3338C, 4248C, 4769G, 4824G, 7028T, 8027A, 8794T, 8860G, 11719A, 12007A, 12705T, 14560A, 14766T, 15326G, 16111T, 16192T, 16223T, 16290T, 16319A, 16362C</t>
  </si>
  <si>
    <t>73G, 146C, 153G, 235G, 263G, 514d, 515d, 663G, 750G, 1438G, 1736G, 2706G, 3106d, 3107C, 3330T, 4248C, 4769G, 4824G, 7028T, 8027A, 8794T, 8860G, 11719A, 12007A, 12705T, 14766T, 15326G, 16111T, 16192T, 16223T, 16290T, 16319A, 16362C</t>
  </si>
  <si>
    <t>73G, 146C, 153G, 235G, 263G, 514d, 515d, 663G, 750G, 1438G, 1736G, 2706G, 3106d, 3107C, 4248C, 4769G, 4824G, 7028T, 8027A, 8794T, 8860G, 11365C, 11719A, 12007A, 12651A, 12705T, 14766T, 15326G, 16111T, 16223T, 16265G, 16290T, 16319A, 16362C, 16519C</t>
  </si>
  <si>
    <t>73G, 146C, 153G, 235G, 263G, 514d, 515d, 533G, 547G, 663G, 750G, 1438G, 1736G, 2706G, 3106d, 3107C, 4248C, 4769G, 4824G, 7028T, 8027A, 8794T, 8860G, 11365C, 11719A, 12007A, 12705T, 14766T, 15326G, 16111T, 16223T, 16265G, 16290T, 16319A, 16362C</t>
  </si>
  <si>
    <t>73G, 248d, 263G, 489C, 750G, 1438G, 2706G, 3106d, 3107C, 3552A, 3816G, 4715G, 4769G, 6026A, 7028T, 7196A, 8584A, 8701G, 8860G, 9540C, 9545G, 10398G, 10400T, 10873C, 11719A, 11914A, 11969A, 12705T, 13263G, 14318C, 14766T, 14783C, 15043A, 15204C, 15301A, 15326G, 15487T, 16124C, 16223T, 16298C, 16311C, 16318T, 16327T, 16519C</t>
  </si>
  <si>
    <t>73G, 263G, 489C, 750G, 1438G, 2706G, 3010A, 3106d, 3107C, 3316A, 4769G, 4883T, 5178A, 7028T, 7493T, 8414T, 8701G, 8703T, 8860G, 9536T, 9540C, 9667G, 10381G, 10398G, 10400T, 10873C, 11215T, 11719A, 11959G, 12705T, 14668T, 14766T, 14783C, 15043A, 15301A, 15326G, 16111T, 16129A, 16223T, 16271C, 16362C, 16366T</t>
  </si>
  <si>
    <t>73G, 263G, 489C, 750G, 1438G, 2706G, 3010A, 3106d, 3107C, 3316A, 4769G, 4883T, 5178A, 7028T, 7403G, 7493T, 8414T, 8701G, 8703T, 8860G, 9536T, 9540C, 9667G, 10398G, 10400T, 10873C, 11215T, 11719A, 11959G, 12705T, 14668T, 14766T, 14783C, 15043A, 15301A, 15326G, 16111T, 16129A, 16223T, 16271C, 16362C, 16366T</t>
  </si>
  <si>
    <t>73G, 263G, 489C, 750G, 1438G, 2706G, 3010A, 3106d, 3107C, 3316A, 4769G, 4883T, 4991A, 5178A, 7028T, 7493T, 8414T, 8701G, 8703T, 8860G, 9536T, 9540C, 10398G, 10400T, 10873C, 11215T, 11719A, 11959G, 12705T, 14668T, 14766T, 14783C, 15043A, 15301A, 15326G, 16129A, 16223T, 16271C, 16362C</t>
  </si>
  <si>
    <t>Gasparre et al. 2007</t>
  </si>
  <si>
    <t>Fendt et al. 2011</t>
  </si>
  <si>
    <t>Notes</t>
  </si>
  <si>
    <t>Wang et al. 2007</t>
  </si>
  <si>
    <t>Imanishi et al. 2011</t>
  </si>
  <si>
    <t>Ghatak et al. 2014</t>
  </si>
  <si>
    <t>Darvishi et al. 2015</t>
  </si>
  <si>
    <t>Tamm et al. 2007</t>
  </si>
  <si>
    <t>Volodko et al. 2008</t>
  </si>
  <si>
    <t>Derbeneva et al. 2002</t>
  </si>
  <si>
    <t>Gilbert et al. 2008</t>
  </si>
  <si>
    <t>Dryomov et al. 2015</t>
  </si>
  <si>
    <t>para-cancerous normal tissue of EF114270.1</t>
  </si>
  <si>
    <t>distant normal tissue of EF114270.1</t>
  </si>
  <si>
    <t>para-cancerous normal tissue of EF114273.1</t>
  </si>
  <si>
    <t>distant normal tissue of EF114273.1</t>
  </si>
  <si>
    <t>para-cancerous normal tissue of EF114276.1</t>
  </si>
  <si>
    <t>distant normal tissue of EF114276.1</t>
  </si>
  <si>
    <t>para-cancerous normal tissue of EF114279.1</t>
  </si>
  <si>
    <t>distant normal tissue of EF114279.1</t>
  </si>
  <si>
    <t>para-cancerous normal tissue of EF114282.1</t>
  </si>
  <si>
    <t>distant normal tissue of EF114282.1</t>
  </si>
  <si>
    <t>para-cancerous normal tissue of EF114285.1</t>
  </si>
  <si>
    <t>distant normal tissue of EF114285.1</t>
  </si>
  <si>
    <t>para-cancerous normal tissue of EF114288.1</t>
  </si>
  <si>
    <t>LCM normal of GU592034.1</t>
  </si>
  <si>
    <t>LCM normal of GU592035.1</t>
  </si>
  <si>
    <t>LCM normal of GU592038.1</t>
  </si>
  <si>
    <t>LCM normal of GU592040.1</t>
  </si>
  <si>
    <t>LCM normal of GU592041.1</t>
  </si>
  <si>
    <t>LCM normal of GU592042.1</t>
  </si>
  <si>
    <t xml:space="preserve">  </t>
  </si>
  <si>
    <t xml:space="preserve">LCM normal of GU592043.1 </t>
  </si>
  <si>
    <t xml:space="preserve">   </t>
  </si>
  <si>
    <t>LCM normal of GU592044.1</t>
  </si>
  <si>
    <t>LCM normal of GU592045.1</t>
  </si>
  <si>
    <t>LCM normal of GU592046.1</t>
  </si>
  <si>
    <t>LCM normal of GU592047.1</t>
  </si>
  <si>
    <t>LCM normal of GU592048.1</t>
  </si>
  <si>
    <t>Breast cancer</t>
  </si>
  <si>
    <t>Average</t>
  </si>
  <si>
    <t>Max</t>
  </si>
  <si>
    <t>Min</t>
  </si>
  <si>
    <t>Controls</t>
  </si>
  <si>
    <t>Curtosis</t>
  </si>
  <si>
    <t>Eskimo</t>
  </si>
  <si>
    <t>Descritive statistics polymorphisms counts</t>
  </si>
  <si>
    <t>Typical error</t>
  </si>
  <si>
    <t>Median</t>
  </si>
  <si>
    <t>Standard deviation</t>
  </si>
  <si>
    <t>Sample variance</t>
  </si>
  <si>
    <t>Asymmetry coefficient</t>
  </si>
  <si>
    <t>Rank</t>
  </si>
  <si>
    <t>Minimum</t>
  </si>
  <si>
    <t>Maximum</t>
  </si>
  <si>
    <t>Sum</t>
  </si>
  <si>
    <t>Account</t>
  </si>
  <si>
    <t>Confidence level (95.0%)</t>
  </si>
  <si>
    <t>Mode</t>
  </si>
  <si>
    <t>Maximun (Greater)</t>
  </si>
  <si>
    <t>Minumiun (Minor)</t>
  </si>
  <si>
    <t>Total average</t>
  </si>
  <si>
    <t xml:space="preserve">Total of variants in mtDNA* </t>
  </si>
  <si>
    <t>*without phantom polymorphisms</t>
  </si>
  <si>
    <t>Total of variants in control region*</t>
  </si>
  <si>
    <t>Total of variants in HVR-I*</t>
  </si>
  <si>
    <t>Total of variants in HVR-II*</t>
  </si>
  <si>
    <t>Control region</t>
  </si>
  <si>
    <t>Region</t>
  </si>
  <si>
    <t>HVS-I</t>
  </si>
  <si>
    <t>HVS-II</t>
  </si>
  <si>
    <t>1-16573</t>
  </si>
  <si>
    <t>1-16570</t>
  </si>
  <si>
    <t>1-16565</t>
  </si>
  <si>
    <t>1-16567</t>
  </si>
  <si>
    <t>1-16568</t>
  </si>
  <si>
    <t>1-16560</t>
  </si>
  <si>
    <t>1-16562</t>
  </si>
  <si>
    <t>R9b (R9b2)</t>
  </si>
  <si>
    <t>A73G, A248d, A263G, C309CCT, T310C, ACAC521d, G16129A, T16172C, T16304C, T16362C, T16519C</t>
  </si>
  <si>
    <t>H1a (H1au)</t>
  </si>
  <si>
    <t>A263G, C315CC, C16148T, T16519C</t>
  </si>
  <si>
    <t>A73G, A263G, C309CCT, T310C, T16124C, C16148T, C16184T, T16304C, A16309G, G16390A, T16519C</t>
  </si>
  <si>
    <t>D4j (D4j3)</t>
  </si>
  <si>
    <t>A73G, A263G, C315CC, G417A, T489C, C16184T, C16223T, T16311C, T16362C</t>
  </si>
  <si>
    <t>A73G, C151T, T152C, A200G, G207A, A235G, A263G, C315CC, AC523d, C16223T, C16264T, C16290T, G16319A, T16362C</t>
  </si>
  <si>
    <t>A (A+152+16362+200)</t>
  </si>
  <si>
    <t>A73G, T152C, A200G, A235G, A263G, C309CCT, T310C, AC523d, T16124C, C16223T, C16290T, G16319A, T16362C</t>
  </si>
  <si>
    <t>B 5a (B5a2a1a)</t>
  </si>
  <si>
    <t>A73G, A93G, A210G, A263G, C315CC, AC523d, T16140C, C16187T, T16189C, C16256T, C16266G, T16519C</t>
  </si>
  <si>
    <t>F1a (F1a1a)</t>
  </si>
  <si>
    <t>A73G, T152C, T195C, A248d, A263G, C309CCT, T310C, AC523d, C16108T, G16129A, A16162G, T16172C, C16292T, T16304C, T16519C</t>
  </si>
  <si>
    <t>B4b (B4b1a+207)</t>
  </si>
  <si>
    <t>A73G, T152C, G207A, A263G, C309CCCT, T310C, G499A, AC523d, T16136C, A16183C, T16189C, T16217C, T16519C</t>
  </si>
  <si>
    <t>C4c (C4c1b)</t>
  </si>
  <si>
    <t>A73G, A249d, A263G, T310C, T310TTC, T489C, T16189C, C16223T, T16298C, C16327T, T16519C</t>
  </si>
  <si>
    <t>B4c (B4c1b2a)</t>
  </si>
  <si>
    <t>A73G, T146C, C150T, A263G, C309CCCT, T310C, T16140C, A16182C, A16183C, T16189C, T16217C, G16274A, T16311C, A16335G, T16519C</t>
  </si>
  <si>
    <t>H1e (H1e5)</t>
  </si>
  <si>
    <t>A263G, C315CC, C16256T, T16519C</t>
  </si>
  <si>
    <t>H7a (H7a1)</t>
  </si>
  <si>
    <t>T152C, A263G, C309CCT, T310C, AC523d, T16189C, A16194C, T16243C, C16261T, A16343G, T16519C</t>
  </si>
  <si>
    <t>HV1 (HV1)</t>
  </si>
  <si>
    <t>A263G, C315CC, A374G, C16067T</t>
  </si>
  <si>
    <t>A263G, C309CCT, T310C, C16067T, G16129A, C16242T</t>
  </si>
  <si>
    <t>A73G, T152C, A189G, T195C, G207A, A210G, A263G, C315CC, T16086C, C16201T, C16223T, A16265G, C16355T, T16519C</t>
  </si>
  <si>
    <t>A263G, C315CC, T16519C</t>
  </si>
  <si>
    <t>HV4a (HV4a)</t>
  </si>
  <si>
    <t>A263G, C309CCT, T310C, C16221T</t>
  </si>
  <si>
    <t>H5a (H5a4a)</t>
  </si>
  <si>
    <t>A263G, C315CC, C456T, C16294T, T16304C, C16320T</t>
  </si>
  <si>
    <t>T (T)</t>
  </si>
  <si>
    <t>A73G, A263G, C315CC, T16126C, C16292T, C16294T, G16390A, T16519C</t>
  </si>
  <si>
    <t>C64T, A73G, A153G, T195C, G225A, T226C, C309CCT, T310C, A16183C, T16189C, C16223T, C16266T, C16278T, T16519C</t>
  </si>
  <si>
    <t>H3p (H3p)</t>
  </si>
  <si>
    <t>C150T, A263G, T310C, C16222T, T16519C</t>
  </si>
  <si>
    <t>N1a (N1a1a1a)</t>
  </si>
  <si>
    <t>A73G, T199C, T204C, A263G, C315CC, C16147A, T16172C, C16223T, C16248T, C16320T, C16355T, T16519C</t>
  </si>
  <si>
    <t>HV22 (HV22)</t>
  </si>
  <si>
    <t>T146C, A263G, C309CCT, T310C, A16038G, T16311C</t>
  </si>
  <si>
    <t>HV0 (HV0)</t>
  </si>
  <si>
    <t>T72C, A263G, C315CC, T16298C</t>
  </si>
  <si>
    <t>A93G, A263G, C309CCT, T310C, AC523d, C16261T, G16390A, T16519C</t>
  </si>
  <si>
    <t>H5 (H5'36)</t>
  </si>
  <si>
    <t>A263G, C315CC, C456T, A16293G, T16311C, A16335G, C16527T</t>
  </si>
  <si>
    <t>H1m (H1m1)</t>
  </si>
  <si>
    <t>T146C, A263G, C315CC, C16174T, T16519C</t>
  </si>
  <si>
    <t>U5a (U5a)</t>
  </si>
  <si>
    <t>A73G, A263G, C315CC, T16172C, C16192T, C16256T, C16270T</t>
  </si>
  <si>
    <t>A73G, T152C, G185A, A188G, G228A, A263G, C295T, C315CC, C462T, T489C, C16069T, T16126C, T16519C</t>
  </si>
  <si>
    <t>J1c (J1c2c)</t>
  </si>
  <si>
    <t>A73G, T146C, G185A, A188G, G228A, A263G, C295T, C315CC, C462T, T489C, C16069T, T16126C, T16519C</t>
  </si>
  <si>
    <t>A263G, C315CC, AC523d</t>
  </si>
  <si>
    <t>R0a (R0a1a)</t>
  </si>
  <si>
    <t>T58C, C64T, T146C, A263G, C309CCT, T310C, T16126C, C16355T, T16362C, T16519C</t>
  </si>
  <si>
    <t>H1 (H1+16189)</t>
  </si>
  <si>
    <t>A263G, C309CCCCT, T310C, A16181AM, A16182C, A16183C, T16189C, T16519C</t>
  </si>
  <si>
    <t>H11a (H11a)</t>
  </si>
  <si>
    <t>T195C, A263G, C309CCT, T310C, A16293G, T16311C</t>
  </si>
  <si>
    <t>G207A, A263G, C315CC, C456T, T16304C, T16311C</t>
  </si>
  <si>
    <t>A73G, C114T, A263G, C309CCT, T310C, C497T, C16222T, T16224C, C16260T, T16311C, T16362C, T16519C</t>
  </si>
  <si>
    <t>H1 (H1+152)</t>
  </si>
  <si>
    <t>T152C, A263G, C315CC, T16519C</t>
  </si>
  <si>
    <t>H5 (H5)</t>
  </si>
  <si>
    <t>A263G, T310C, C311CTCC, C456T, C524CAC, T16304C, G16319A</t>
  </si>
  <si>
    <t>H1e (H1e2c)</t>
  </si>
  <si>
    <t>A73G, A263G, C315CC</t>
  </si>
  <si>
    <t>H1e (H1e1a4)</t>
  </si>
  <si>
    <t>A263G, C315CC, T16311C</t>
  </si>
  <si>
    <t>M5a (M5a2a4)</t>
  </si>
  <si>
    <t>A73G, T199C, A263G, C315CC, T489C, G16129A, C16223T, A16230G, A16233G, C16344T, C16355T, T16519C</t>
  </si>
  <si>
    <t>J1c (J1c11)</t>
  </si>
  <si>
    <t>A73G, G185A, G228A, A263G, C295T, C315CC, C462T, T489C, C16069T, T16126C, T16224C</t>
  </si>
  <si>
    <t>H3w (H3w)</t>
  </si>
  <si>
    <t>T146C, A263G, C309CCT, T310C, C16248T</t>
  </si>
  <si>
    <t>Sequence</t>
  </si>
  <si>
    <t>Predicted Haplogroup</t>
  </si>
  <si>
    <t>Total Variants</t>
  </si>
  <si>
    <t>Variants</t>
  </si>
  <si>
    <t>T16093C, A16183AA, T16189C, C16223T, A16265G, C16278T</t>
  </si>
  <si>
    <t>C16148T</t>
  </si>
  <si>
    <t>F1a (F1a4a)</t>
  </si>
  <si>
    <t>G16129A, T16172C, T16304C, T16362C</t>
  </si>
  <si>
    <t>T16124C, C16148T, C16184T, T16304C, A16309G</t>
  </si>
  <si>
    <t>C16184T, C16223T, T16311C</t>
  </si>
  <si>
    <t>A2a (A2ao1)</t>
  </si>
  <si>
    <t>C16223T, C16264T, C16290T, G16319A, T16362C</t>
  </si>
  <si>
    <t>A2 (A2+(64)+@16111)</t>
  </si>
  <si>
    <t>T16124C, C16223T, C16290T, G16319A, T16362C</t>
  </si>
  <si>
    <t>B5 (B5)</t>
  </si>
  <si>
    <t>T16140C, C16187T, T16189C, C16256T, C16266G</t>
  </si>
  <si>
    <t>C16108T, G16129A, A16162G, T16172C, C16292T, T16304C</t>
  </si>
  <si>
    <t>B4b (B4b1)</t>
  </si>
  <si>
    <t>T16136C, A16183C, T16189C, T16217C</t>
  </si>
  <si>
    <t>T16189C, C16223T, T16298C, C16327T</t>
  </si>
  <si>
    <t>B4c (B4c1b+16335)</t>
  </si>
  <si>
    <t>T16140C, A16182C, A16183C, T16189C, T16217C, G16274A, T16311C, A16335G</t>
  </si>
  <si>
    <t>C16256T</t>
  </si>
  <si>
    <t>U3a(U3a3)</t>
  </si>
  <si>
    <t>T16189C, A16194C, T16243C, C16261T, A16343G</t>
  </si>
  <si>
    <t>C16067T</t>
  </si>
  <si>
    <t>C16067T, G16129A, C16242T</t>
  </si>
  <si>
    <t>T16086C, C16201T, C16223T, A16265G, C16355T</t>
  </si>
  <si>
    <t>C16221T</t>
  </si>
  <si>
    <t>H5a(H5a4a)</t>
  </si>
  <si>
    <t>C16294T, T16304C, C16320T</t>
  </si>
  <si>
    <t>T16126C, C16292T, C16294T</t>
  </si>
  <si>
    <t>X2 (X2n)</t>
  </si>
  <si>
    <t>A16183C, T16189C, C16223T, C16266T, C16278T</t>
  </si>
  <si>
    <t>C16222T</t>
  </si>
  <si>
    <t>L3e (L3e2)</t>
  </si>
  <si>
    <t>C16147A, T16172C, C16223T, C16248T, C16320T, C16355T</t>
  </si>
  <si>
    <t>A16038G, T16311C</t>
  </si>
  <si>
    <t>T16298C</t>
  </si>
  <si>
    <t>H1a (H1as1a)</t>
  </si>
  <si>
    <t>C16261T</t>
  </si>
  <si>
    <t>A16293G, T16311C, A16335G</t>
  </si>
  <si>
    <t>D4h (D4h1)</t>
  </si>
  <si>
    <t>C16174T</t>
  </si>
  <si>
    <t>T16172C, C16192T, C16256T, C16270T</t>
  </si>
  <si>
    <t>J (J)</t>
  </si>
  <si>
    <t>C16069T, T16126C</t>
  </si>
  <si>
    <t>T16126C, C16355T</t>
  </si>
  <si>
    <t>H2a (H2a2a1g)</t>
  </si>
  <si>
    <t>A16183C, T16189C, C16193CC</t>
  </si>
  <si>
    <t>A16293G, T16311C</t>
  </si>
  <si>
    <t>H5 (H5+16311)</t>
  </si>
  <si>
    <t>T16304C, T16311C</t>
  </si>
  <si>
    <t xml:space="preserve">H5 (H5) </t>
  </si>
  <si>
    <t>T16304C, G16319A</t>
  </si>
  <si>
    <t>H2a(H2a+152 16311)</t>
  </si>
  <si>
    <t>N11a (N11a)</t>
  </si>
  <si>
    <t>G16129A, C16223T, A16230G, A16233G, C16344T, C16355T</t>
  </si>
  <si>
    <t>C16069T, T16126C, T16224C</t>
  </si>
  <si>
    <t>H1a (H1ah1)</t>
  </si>
  <si>
    <t>C16248T</t>
  </si>
  <si>
    <t>C16222T, T16224C, C16260T, T16311C, T16362C</t>
  </si>
  <si>
    <t>Haplogroup</t>
  </si>
  <si>
    <t>*The following sequences contain only regions either identical or no homology to rCRS.</t>
  </si>
  <si>
    <t xml:space="preserve">GU592040.1 * </t>
  </si>
  <si>
    <t xml:space="preserve">GU592035.1*   </t>
  </si>
  <si>
    <t xml:space="preserve">EF660952.1*  </t>
  </si>
  <si>
    <t xml:space="preserve">EF660938.1 * </t>
  </si>
  <si>
    <t xml:space="preserve">GU592042.1*   </t>
  </si>
  <si>
    <t xml:space="preserve">GU592044.1*  </t>
  </si>
  <si>
    <t>-</t>
  </si>
  <si>
    <t>A153G, T195C, A263G, T310C, T310TTC</t>
  </si>
  <si>
    <t>A263G, C315CC</t>
  </si>
  <si>
    <t>C4a (C4a2b2)</t>
  </si>
  <si>
    <t>A249d, A263G, T310C, T310TTC</t>
  </si>
  <si>
    <t>C151T, T152C, A200G, G207A, A235G, A263G, C315CC</t>
  </si>
  <si>
    <t>T152C, A200G, A235G, A263G, T310C, T310TTC</t>
  </si>
  <si>
    <t>B5a (B5a2a)</t>
  </si>
  <si>
    <t>A93G, A210G, A263G, C315CC</t>
  </si>
  <si>
    <t>T152C, T195C, A249d, A263G, T310C, T310TTC</t>
  </si>
  <si>
    <t>T152C, G207A, A263G, T310C, C311CTCC</t>
  </si>
  <si>
    <t>M62a (M62a)</t>
  </si>
  <si>
    <t>T146C, C150T, A263G, T310C, C311CTCC</t>
  </si>
  <si>
    <t>T152C, A263G, T310C, T310TTC</t>
  </si>
  <si>
    <t>A263G, T310C, T310TTC</t>
  </si>
  <si>
    <t>T152C, A189G, T195C, G207A, A210G, A263G, C315CC</t>
  </si>
  <si>
    <t>A153G, T195C, G225A, T226C, T310C, T310TTC</t>
  </si>
  <si>
    <t>C150T, A263G, T310C</t>
  </si>
  <si>
    <t>N1a (N1a1'2)</t>
  </si>
  <si>
    <t>T199C, T204C, A263G, C315CC</t>
  </si>
  <si>
    <t>H2a (H2a1+146)</t>
  </si>
  <si>
    <t>T146C, A263G, T310C, T310TTC</t>
  </si>
  <si>
    <t>H1b (H1b1d)</t>
  </si>
  <si>
    <t>A93G, A263G, T310C, T310TTC</t>
  </si>
  <si>
    <t>T146C, A263G, C315CC</t>
  </si>
  <si>
    <t>T152C, G185A, A188G, G228A, A263G, C295T, C315CC</t>
  </si>
  <si>
    <t>T146C, G185A, A188G, G228A, A263G, C295T, C315CC</t>
  </si>
  <si>
    <t>B4a (B4a1c3a)</t>
  </si>
  <si>
    <t>A263G, T310C, C312CTCCC</t>
  </si>
  <si>
    <t>H2a (H2a1m)</t>
  </si>
  <si>
    <t>T195C, A263G, T310C, T310TTC</t>
  </si>
  <si>
    <t>H1a (H1aj1a)</t>
  </si>
  <si>
    <t>G207A, A263G, C315CC</t>
  </si>
  <si>
    <t>K1a (K1a1)</t>
  </si>
  <si>
    <t>C114T, A263G, T310C, T310TTC</t>
  </si>
  <si>
    <t>T152C, A263G, C315CC</t>
  </si>
  <si>
    <t>A263G, T310C, C311CTCC</t>
  </si>
  <si>
    <t>U5a (U5a1f1a)</t>
  </si>
  <si>
    <t>T199C, A263G, C315CC</t>
  </si>
  <si>
    <t>J1c (J1c)</t>
  </si>
  <si>
    <t>G185A, G228A, A263G, C295T, C315CC</t>
  </si>
  <si>
    <t>Average polymorphisms (variants per sequence)</t>
  </si>
  <si>
    <t>Complete sequences</t>
  </si>
  <si>
    <t>Partial sequences</t>
  </si>
  <si>
    <r>
      <t xml:space="preserve">HVS-I </t>
    </r>
    <r>
      <rPr>
        <b/>
        <sz val="8"/>
        <color theme="1"/>
        <rFont val="Arial"/>
        <family val="2"/>
      </rPr>
      <t>(16024-16365)</t>
    </r>
  </si>
  <si>
    <r>
      <t xml:space="preserve">Control region </t>
    </r>
    <r>
      <rPr>
        <b/>
        <sz val="8"/>
        <color theme="1"/>
        <rFont val="Arial"/>
        <family val="2"/>
      </rPr>
      <t xml:space="preserve"> (16024-576)</t>
    </r>
  </si>
  <si>
    <r>
      <t xml:space="preserve"> Complete sequences </t>
    </r>
    <r>
      <rPr>
        <b/>
        <sz val="8"/>
        <color theme="1"/>
        <rFont val="Arial"/>
        <family val="2"/>
      </rPr>
      <t>(1-16569)</t>
    </r>
  </si>
  <si>
    <r>
      <t>HVS-II</t>
    </r>
    <r>
      <rPr>
        <b/>
        <sz val="8"/>
        <color theme="1"/>
        <rFont val="Arial"/>
        <family val="2"/>
      </rPr>
      <t xml:space="preserve"> (73-340)</t>
    </r>
  </si>
  <si>
    <t>%</t>
  </si>
  <si>
    <t>B5 (B5a2a1a)</t>
  </si>
  <si>
    <t>A263G, C309CCT, T310C, AC523d</t>
  </si>
  <si>
    <t>A263G, C309CCT, T310C, T16311C</t>
  </si>
  <si>
    <t>M35b (M35b+16304)</t>
  </si>
  <si>
    <t>A73G, T199C, A263G, C315CC, T489C, G16129A, C16223T, A16230G, A16233G, T16304C, C16344T, C16355T, T16519C</t>
  </si>
  <si>
    <t>T146C, A263G, C309CCCT, T310C, C16248T</t>
  </si>
  <si>
    <t>*EF660951.1</t>
  </si>
  <si>
    <t>*GU592044.1</t>
  </si>
  <si>
    <t>*GU592040.1</t>
  </si>
  <si>
    <t>*GU592035.1</t>
  </si>
  <si>
    <t>*EF660938.1</t>
  </si>
  <si>
    <t>*GU592042.1</t>
  </si>
  <si>
    <t>C16222T, T16224C, C16260T, T16311C</t>
  </si>
  <si>
    <t>G16129A, C16223T, A16230G, A16233G, T16304C, C16344T, C16355T</t>
  </si>
  <si>
    <t>I4a (I4a1)</t>
  </si>
  <si>
    <t xml:space="preserve">GU592020.1*   </t>
  </si>
  <si>
    <t xml:space="preserve">GU592025.1*   </t>
  </si>
  <si>
    <t xml:space="preserve">GU592027.1 *  </t>
  </si>
  <si>
    <t xml:space="preserve">GU592029.1 *  </t>
  </si>
  <si>
    <t>GU592025.1</t>
  </si>
  <si>
    <t>GU592029.1</t>
  </si>
  <si>
    <t>GU592020.1</t>
  </si>
  <si>
    <t>GU592027.1</t>
  </si>
  <si>
    <t>B5 (B5a2a)</t>
  </si>
  <si>
    <t>T146C, A263G, T310C, C311CTCC</t>
  </si>
  <si>
    <t>1-16558</t>
  </si>
  <si>
    <t>1-16571</t>
  </si>
  <si>
    <t xml:space="preserve">Haplogroup </t>
  </si>
  <si>
    <t>Polymorphisms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</si>
</sst>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0"/>
      <color theme="1"/>
      <name val="Arial"/>
      <family val="2"/>
    </font>
    <font>
      <sz val="10"/>
      <color theme="1"/>
      <name val="Arial"/>
      <family val="2"/>
    </font>
    <font>
      <sz val="10"/>
      <color rgb="FF333333"/>
      <name val="Arial"/>
      <family val="2"/>
    </font>
    <font>
      <sz val="10"/>
      <name val="Arial"/>
      <family val="2"/>
    </font>
    <font>
      <b/>
      <sz val="10"/>
      <color rgb="FFC00000"/>
      <name val="Arial"/>
      <family val="2"/>
    </font>
    <font>
      <b/>
      <sz val="10"/>
      <name val="Arial"/>
      <family val="2"/>
    </font>
    <font>
      <sz val="11"/>
      <color theme="1"/>
      <name val="Times New Roman"/>
      <family val="1"/>
    </font>
    <font>
      <sz val="9"/>
      <color rgb="FF000000"/>
      <name val="Times New Roman"/>
      <family val="1"/>
    </font>
    <font>
      <sz val="9"/>
      <color theme="1"/>
      <name val="Times New Roman"/>
      <family val="1"/>
    </font>
    <font>
      <b/>
      <sz val="9"/>
      <name val="Arial"/>
      <family val="2"/>
    </font>
    <font>
      <sz val="9"/>
      <color theme="1"/>
      <name val="Arial"/>
      <family val="2"/>
    </font>
    <font>
      <sz val="10"/>
      <color rgb="FF000000"/>
      <name val="Arial"/>
      <family val="2"/>
    </font>
    <font>
      <i/>
      <sz val="11"/>
      <color theme="1"/>
      <name val="Calibri"/>
      <family val="2"/>
      <scheme val="minor"/>
    </font>
    <font>
      <sz val="11"/>
      <color theme="1"/>
      <name val="Arial"/>
      <family val="2"/>
    </font>
    <font>
      <b/>
      <sz val="11"/>
      <color theme="1"/>
      <name val="Arial"/>
      <family val="2"/>
    </font>
    <font>
      <b/>
      <sz val="14"/>
      <color theme="1"/>
      <name val="Arial"/>
      <family val="2"/>
    </font>
    <font>
      <b/>
      <sz val="8"/>
      <color theme="1"/>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4.9989318521683403E-2"/>
        <bgColor indexed="64"/>
      </patternFill>
    </fill>
    <fill>
      <patternFill patternType="solid">
        <fgColor theme="0" tint="-0.14999847407452621"/>
        <bgColor indexed="64"/>
      </patternFill>
    </fill>
  </fills>
  <borders count="1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rgb="FFDDDDDD"/>
      </left>
      <right style="medium">
        <color rgb="FFDDDDDD"/>
      </right>
      <top style="medium">
        <color rgb="FFDDDDDD"/>
      </top>
      <bottom style="medium">
        <color rgb="FFDDDDDD"/>
      </bottom>
      <diagonal/>
    </border>
    <border>
      <left/>
      <right/>
      <top/>
      <bottom style="medium">
        <color rgb="FFDDDDDD"/>
      </bottom>
      <diagonal/>
    </border>
    <border>
      <left/>
      <right style="medium">
        <color rgb="FFDDDDDD"/>
      </right>
      <top/>
      <bottom style="medium">
        <color rgb="FFDDDDDD"/>
      </bottom>
      <diagonal/>
    </border>
    <border>
      <left/>
      <right/>
      <top/>
      <bottom style="medium">
        <color indexed="64"/>
      </bottom>
      <diagonal/>
    </border>
    <border>
      <left/>
      <right/>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82">
    <xf numFmtId="0" fontId="0" fillId="0" borderId="0" xfId="0"/>
    <xf numFmtId="0" fontId="16" fillId="0" borderId="0" xfId="0" applyFont="1"/>
    <xf numFmtId="0" fontId="0" fillId="0" borderId="0" xfId="0" applyAlignment="1">
      <alignment horizontal="center"/>
    </xf>
    <xf numFmtId="0" fontId="0" fillId="0" borderId="0" xfId="0" applyAlignment="1">
      <alignment wrapText="1"/>
    </xf>
    <xf numFmtId="0" fontId="18" fillId="0" borderId="0" xfId="0" applyFont="1" applyFill="1" applyAlignment="1">
      <alignment horizontal="center" vertical="center"/>
    </xf>
    <xf numFmtId="0" fontId="19" fillId="0" borderId="0" xfId="0" applyFont="1" applyFill="1"/>
    <xf numFmtId="0" fontId="20" fillId="0" borderId="10" xfId="0" applyFont="1" applyFill="1" applyBorder="1" applyAlignment="1">
      <alignment vertical="top" wrapText="1"/>
    </xf>
    <xf numFmtId="0" fontId="19" fillId="0" borderId="0" xfId="0" applyFont="1" applyFill="1" applyAlignment="1">
      <alignment horizontal="center"/>
    </xf>
    <xf numFmtId="0" fontId="19" fillId="0" borderId="0" xfId="0" applyFont="1" applyFill="1" applyAlignment="1">
      <alignment wrapText="1"/>
    </xf>
    <xf numFmtId="0" fontId="19" fillId="0" borderId="0" xfId="0" applyFont="1" applyFill="1" applyAlignment="1">
      <alignment horizontal="center" wrapText="1"/>
    </xf>
    <xf numFmtId="0" fontId="21" fillId="0" borderId="0" xfId="0" applyFont="1" applyFill="1" applyAlignment="1">
      <alignment wrapText="1"/>
    </xf>
    <xf numFmtId="0" fontId="19" fillId="0" borderId="0" xfId="0" applyFont="1" applyFill="1" applyAlignment="1">
      <alignment horizontal="left" wrapText="1"/>
    </xf>
    <xf numFmtId="0" fontId="20" fillId="0" borderId="10" xfId="0" applyFont="1" applyFill="1" applyBorder="1" applyAlignment="1">
      <alignment horizontal="center" vertical="top" wrapText="1"/>
    </xf>
    <xf numFmtId="0" fontId="20" fillId="0" borderId="0" xfId="0" applyFont="1" applyFill="1" applyBorder="1" applyAlignment="1">
      <alignment vertical="top" wrapText="1"/>
    </xf>
    <xf numFmtId="0" fontId="19" fillId="0" borderId="0" xfId="0" applyFont="1" applyFill="1" applyBorder="1"/>
    <xf numFmtId="0" fontId="19" fillId="0" borderId="0" xfId="0" applyFont="1" applyFill="1" applyBorder="1" applyAlignment="1">
      <alignment wrapText="1"/>
    </xf>
    <xf numFmtId="0" fontId="19" fillId="0" borderId="0" xfId="0" applyFont="1" applyFill="1" applyBorder="1" applyAlignment="1">
      <alignment horizontal="center"/>
    </xf>
    <xf numFmtId="0" fontId="20" fillId="0" borderId="0" xfId="0" applyFont="1" applyFill="1" applyBorder="1" applyAlignment="1">
      <alignment horizontal="center" vertical="top" wrapText="1"/>
    </xf>
    <xf numFmtId="0" fontId="21" fillId="0" borderId="0" xfId="0" applyFont="1" applyFill="1" applyBorder="1" applyAlignment="1">
      <alignment wrapText="1"/>
    </xf>
    <xf numFmtId="0" fontId="19" fillId="0" borderId="0" xfId="0" applyFont="1" applyFill="1" applyBorder="1" applyAlignment="1">
      <alignment horizontal="center" wrapText="1"/>
    </xf>
    <xf numFmtId="0" fontId="19" fillId="0" borderId="0" xfId="0" applyFont="1" applyFill="1" applyBorder="1" applyAlignment="1">
      <alignment horizontal="left" wrapText="1"/>
    </xf>
    <xf numFmtId="0" fontId="22" fillId="0" borderId="0" xfId="0" applyFont="1" applyFill="1" applyBorder="1"/>
    <xf numFmtId="0" fontId="23" fillId="0" borderId="0" xfId="0" applyFont="1" applyFill="1" applyBorder="1" applyAlignment="1">
      <alignment horizontal="center" vertical="center"/>
    </xf>
    <xf numFmtId="0" fontId="23" fillId="33" borderId="0" xfId="0" applyFont="1" applyFill="1" applyBorder="1" applyAlignment="1">
      <alignment horizontal="center" vertical="center"/>
    </xf>
    <xf numFmtId="0" fontId="23" fillId="33" borderId="0" xfId="0" applyFont="1" applyFill="1" applyBorder="1" applyAlignment="1">
      <alignment horizontal="center" vertical="center" wrapText="1"/>
    </xf>
    <xf numFmtId="0" fontId="19" fillId="0" borderId="11" xfId="0" applyFont="1" applyFill="1" applyBorder="1" applyAlignment="1">
      <alignment horizontal="center" wrapText="1"/>
    </xf>
    <xf numFmtId="0" fontId="19" fillId="0" borderId="11" xfId="0" applyFont="1" applyFill="1" applyBorder="1" applyAlignment="1">
      <alignment wrapText="1"/>
    </xf>
    <xf numFmtId="0" fontId="19" fillId="0" borderId="12" xfId="0" applyFont="1" applyFill="1" applyBorder="1" applyAlignment="1">
      <alignment wrapText="1"/>
    </xf>
    <xf numFmtId="0" fontId="22" fillId="0" borderId="0" xfId="0" applyFont="1" applyFill="1" applyBorder="1" applyAlignment="1">
      <alignment horizontal="center"/>
    </xf>
    <xf numFmtId="0" fontId="22" fillId="0" borderId="0" xfId="0" applyFont="1" applyFill="1" applyBorder="1" applyAlignment="1">
      <alignment horizontal="center" vertical="top" wrapText="1"/>
    </xf>
    <xf numFmtId="0" fontId="0" fillId="0" borderId="0" xfId="0" applyAlignment="1">
      <alignment horizontal="center" wrapText="1"/>
    </xf>
    <xf numFmtId="0" fontId="16" fillId="33" borderId="0" xfId="0" applyFont="1" applyFill="1" applyAlignment="1">
      <alignment horizontal="center"/>
    </xf>
    <xf numFmtId="0" fontId="21" fillId="0" borderId="0" xfId="0" applyFont="1" applyFill="1" applyBorder="1"/>
    <xf numFmtId="0" fontId="21" fillId="0" borderId="0" xfId="0" applyFont="1" applyFill="1" applyBorder="1" applyAlignment="1">
      <alignment vertical="top" wrapText="1"/>
    </xf>
    <xf numFmtId="0" fontId="24" fillId="0" borderId="0" xfId="0" applyFont="1"/>
    <xf numFmtId="0" fontId="18" fillId="33" borderId="0" xfId="0" applyFont="1" applyFill="1" applyAlignment="1">
      <alignment horizontal="center" vertical="center"/>
    </xf>
    <xf numFmtId="0" fontId="25" fillId="0" borderId="0" xfId="0" applyFont="1"/>
    <xf numFmtId="0" fontId="26" fillId="0" borderId="0" xfId="0" applyFont="1"/>
    <xf numFmtId="0" fontId="27" fillId="33" borderId="0" xfId="0" applyFont="1" applyFill="1" applyBorder="1" applyAlignment="1">
      <alignment horizontal="center" vertical="center"/>
    </xf>
    <xf numFmtId="0" fontId="28" fillId="0" borderId="0" xfId="0" applyFont="1" applyFill="1"/>
    <xf numFmtId="0" fontId="28" fillId="0" borderId="0" xfId="0" applyFont="1" applyFill="1" applyBorder="1"/>
    <xf numFmtId="0" fontId="29" fillId="0" borderId="0" xfId="0" applyFont="1" applyAlignment="1">
      <alignment horizontal="left" vertical="center"/>
    </xf>
    <xf numFmtId="0" fontId="0" fillId="0" borderId="0" xfId="0" applyFill="1" applyBorder="1" applyAlignment="1"/>
    <xf numFmtId="0" fontId="0" fillId="0" borderId="13" xfId="0" applyFill="1" applyBorder="1" applyAlignment="1"/>
    <xf numFmtId="0" fontId="0" fillId="0" borderId="0" xfId="0" applyFill="1" applyBorder="1" applyAlignment="1">
      <alignment horizontal="center"/>
    </xf>
    <xf numFmtId="0" fontId="29" fillId="0" borderId="0" xfId="0" applyFont="1" applyAlignment="1">
      <alignment horizontal="center"/>
    </xf>
    <xf numFmtId="0" fontId="31" fillId="0" borderId="0" xfId="0" applyFont="1" applyAlignment="1">
      <alignment horizontal="center"/>
    </xf>
    <xf numFmtId="0" fontId="19" fillId="0" borderId="0" xfId="0" applyFont="1" applyAlignment="1">
      <alignment horizontal="center"/>
    </xf>
    <xf numFmtId="0" fontId="32" fillId="0" borderId="0" xfId="0" applyFont="1"/>
    <xf numFmtId="0" fontId="31" fillId="0" borderId="0" xfId="0" applyFont="1"/>
    <xf numFmtId="0" fontId="19" fillId="0" borderId="0" xfId="0" applyFont="1" applyFill="1" applyBorder="1" applyAlignment="1">
      <alignment horizontal="center" vertical="center"/>
    </xf>
    <xf numFmtId="0" fontId="0" fillId="0" borderId="0" xfId="0" applyAlignment="1">
      <alignment horizontal="center" vertical="center"/>
    </xf>
    <xf numFmtId="0" fontId="18" fillId="34" borderId="0" xfId="0" applyFont="1" applyFill="1" applyBorder="1" applyAlignment="1">
      <alignment horizontal="center" vertical="center" wrapText="1"/>
    </xf>
    <xf numFmtId="0" fontId="31" fillId="0" borderId="0" xfId="0" applyFont="1" applyAlignment="1">
      <alignment horizontal="center" vertical="center"/>
    </xf>
    <xf numFmtId="0" fontId="32" fillId="34" borderId="0" xfId="0" applyFont="1" applyFill="1" applyAlignment="1">
      <alignment horizontal="center" vertical="center" wrapText="1"/>
    </xf>
    <xf numFmtId="0" fontId="32" fillId="0" borderId="0" xfId="0" applyFont="1" applyAlignment="1">
      <alignment horizontal="center" vertical="center" wrapText="1"/>
    </xf>
    <xf numFmtId="0" fontId="32" fillId="33" borderId="0" xfId="0" applyFont="1" applyFill="1" applyAlignment="1">
      <alignment horizontal="center" vertical="center"/>
    </xf>
    <xf numFmtId="0" fontId="31" fillId="33" borderId="0" xfId="0" applyFont="1" applyFill="1" applyAlignment="1">
      <alignment horizontal="center" vertical="center"/>
    </xf>
    <xf numFmtId="0" fontId="32" fillId="34" borderId="0" xfId="0" applyFont="1" applyFill="1" applyAlignment="1">
      <alignment horizontal="center" vertical="center"/>
    </xf>
    <xf numFmtId="0" fontId="31" fillId="34" borderId="0" xfId="0" applyFont="1" applyFill="1" applyAlignment="1">
      <alignment horizontal="center" vertical="center"/>
    </xf>
    <xf numFmtId="0" fontId="32" fillId="0" borderId="0" xfId="0" applyFont="1" applyAlignment="1">
      <alignment horizontal="center" vertical="center"/>
    </xf>
    <xf numFmtId="2" fontId="19" fillId="34" borderId="0" xfId="0" applyNumberFormat="1" applyFont="1" applyFill="1" applyBorder="1" applyAlignment="1">
      <alignment horizontal="center" vertical="center"/>
    </xf>
    <xf numFmtId="2" fontId="19" fillId="33" borderId="0" xfId="0" applyNumberFormat="1" applyFont="1" applyFill="1" applyBorder="1" applyAlignment="1">
      <alignment horizontal="center" vertical="center"/>
    </xf>
    <xf numFmtId="2" fontId="31" fillId="33" borderId="0" xfId="0" applyNumberFormat="1" applyFont="1" applyFill="1" applyAlignment="1">
      <alignment horizontal="center" vertical="center"/>
    </xf>
    <xf numFmtId="2" fontId="31" fillId="34" borderId="0" xfId="0" applyNumberFormat="1" applyFont="1" applyFill="1" applyAlignment="1">
      <alignment horizontal="center" vertical="center"/>
    </xf>
    <xf numFmtId="0" fontId="32" fillId="33" borderId="0" xfId="0" applyFont="1" applyFill="1"/>
    <xf numFmtId="0" fontId="32" fillId="33" borderId="0" xfId="0" applyFont="1" applyFill="1" applyAlignment="1">
      <alignment horizontal="center"/>
    </xf>
    <xf numFmtId="0" fontId="32" fillId="0" borderId="0" xfId="0" applyFont="1" applyFill="1" applyBorder="1"/>
    <xf numFmtId="1" fontId="19" fillId="33" borderId="0" xfId="0" applyNumberFormat="1" applyFont="1" applyFill="1" applyBorder="1" applyAlignment="1">
      <alignment horizontal="center" vertical="center"/>
    </xf>
    <xf numFmtId="1" fontId="31" fillId="33" borderId="0" xfId="0" applyNumberFormat="1" applyFont="1" applyFill="1" applyAlignment="1">
      <alignment horizontal="center" vertical="center"/>
    </xf>
    <xf numFmtId="0" fontId="19" fillId="0" borderId="0" xfId="0" applyFont="1" applyAlignment="1">
      <alignment horizontal="center" vertical="center"/>
    </xf>
    <xf numFmtId="0" fontId="33" fillId="0" borderId="0" xfId="0" applyFont="1" applyAlignment="1">
      <alignment horizontal="center" vertical="center"/>
    </xf>
    <xf numFmtId="0" fontId="32" fillId="34" borderId="0" xfId="0" applyFont="1" applyFill="1" applyAlignment="1">
      <alignment horizontal="center" vertical="center"/>
    </xf>
    <xf numFmtId="0" fontId="30" fillId="0" borderId="14" xfId="0" applyFont="1" applyFill="1" applyBorder="1" applyAlignment="1">
      <alignment horizontal="center"/>
    </xf>
    <xf numFmtId="0" fontId="18" fillId="0" borderId="0" xfId="0" applyFont="1" applyFill="1" applyBorder="1" applyAlignment="1">
      <alignment horizontal="right" wrapText="1"/>
    </xf>
    <xf numFmtId="0" fontId="18" fillId="0" borderId="0" xfId="0" applyFont="1" applyFill="1" applyBorder="1" applyAlignment="1">
      <alignment horizontal="right"/>
    </xf>
    <xf numFmtId="0" fontId="19" fillId="0" borderId="0" xfId="0" applyFont="1" applyFill="1" applyBorder="1" applyAlignment="1">
      <alignment horizontal="right"/>
    </xf>
    <xf numFmtId="0" fontId="32" fillId="0" borderId="0" xfId="0" applyFont="1" applyFill="1" applyAlignment="1">
      <alignment horizontal="center" vertical="center" wrapText="1"/>
    </xf>
    <xf numFmtId="0" fontId="23" fillId="0" borderId="0" xfId="0" applyFont="1" applyFill="1" applyBorder="1" applyAlignment="1">
      <alignment vertical="center" wrapText="1"/>
    </xf>
    <xf numFmtId="0" fontId="31" fillId="0" borderId="0" xfId="0" applyFont="1" applyFill="1" applyAlignment="1">
      <alignment horizontal="center" vertical="center"/>
    </xf>
    <xf numFmtId="0" fontId="32" fillId="33" borderId="0" xfId="0" applyFont="1" applyFill="1" applyBorder="1" applyAlignment="1">
      <alignment horizontal="center" vertical="center"/>
    </xf>
    <xf numFmtId="0" fontId="0" fillId="0" borderId="13" xfId="0" applyFill="1" applyBorder="1" applyAlignment="1">
      <alignment horizontal="center"/>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98F2EC-AF31-4140-ACBF-91510678320B}">
  <dimension ref="A1:K53"/>
  <sheetViews>
    <sheetView tabSelected="1" workbookViewId="0">
      <selection activeCell="I10" sqref="I10"/>
    </sheetView>
  </sheetViews>
  <sheetFormatPr baseColWidth="10" defaultRowHeight="15" x14ac:dyDescent="0.25"/>
  <cols>
    <col min="1" max="1" width="15.7109375" style="53" customWidth="1"/>
    <col min="2" max="2" width="24.140625" style="60" customWidth="1"/>
    <col min="3" max="3" width="13" style="53" customWidth="1"/>
    <col min="4" max="5" width="11" style="53" customWidth="1"/>
    <col min="6" max="6" width="8.5703125" style="53" customWidth="1"/>
    <col min="7" max="16384" width="11.42578125" style="53"/>
  </cols>
  <sheetData>
    <row r="1" spans="1:11" ht="38.25" customHeight="1" x14ac:dyDescent="0.25">
      <c r="A1" s="71" t="s">
        <v>1063</v>
      </c>
      <c r="B1" s="71"/>
      <c r="C1" s="71"/>
      <c r="D1" s="71"/>
      <c r="E1" s="71"/>
      <c r="F1" s="71"/>
      <c r="G1" s="79"/>
      <c r="H1" s="78"/>
      <c r="I1" s="78"/>
    </row>
    <row r="2" spans="1:11" ht="57" customHeight="1" x14ac:dyDescent="0.25">
      <c r="B2" s="52"/>
      <c r="C2" s="54" t="s">
        <v>1068</v>
      </c>
      <c r="D2" s="54" t="s">
        <v>1067</v>
      </c>
      <c r="E2" s="54" t="s">
        <v>1066</v>
      </c>
      <c r="F2" s="54" t="s">
        <v>1069</v>
      </c>
      <c r="G2" s="77"/>
      <c r="H2" s="77"/>
      <c r="I2" s="77"/>
      <c r="J2" s="55"/>
      <c r="K2" s="55"/>
    </row>
    <row r="3" spans="1:11" ht="33.75" customHeight="1" x14ac:dyDescent="0.25">
      <c r="A3" s="72" t="s">
        <v>836</v>
      </c>
      <c r="B3" s="56" t="s">
        <v>1064</v>
      </c>
      <c r="C3" s="62">
        <f>'Breast cancer complete (CS)'!D49</f>
        <v>24.404255319148938</v>
      </c>
      <c r="D3" s="63">
        <f>'Breast cancer complete (CS)'!E49</f>
        <v>8.2765957446808507</v>
      </c>
      <c r="E3" s="63">
        <f>'Breast cancer complete (CS)'!F49</f>
        <v>3.2439024390243905</v>
      </c>
      <c r="F3" s="63">
        <f>'Breast cancer complete (CS)'!G49</f>
        <v>3.7317073170731709</v>
      </c>
      <c r="H3" s="50"/>
      <c r="I3" s="70"/>
    </row>
    <row r="4" spans="1:11" ht="33.75" customHeight="1" x14ac:dyDescent="0.25">
      <c r="A4" s="72"/>
      <c r="B4" s="56" t="s">
        <v>1070</v>
      </c>
      <c r="C4" s="62">
        <v>100</v>
      </c>
      <c r="D4" s="63">
        <f>D3*C4/C3</f>
        <v>33.914559721011329</v>
      </c>
      <c r="E4" s="63">
        <f>E3*C4/C3</f>
        <v>13.292363961128714</v>
      </c>
      <c r="F4" s="63">
        <f>F3*C4/C3</f>
        <v>15.291215684606716</v>
      </c>
      <c r="H4" s="50"/>
      <c r="I4" s="70"/>
    </row>
    <row r="5" spans="1:11" ht="33.75" customHeight="1" x14ac:dyDescent="0.25">
      <c r="A5" s="72"/>
      <c r="B5" s="56" t="s">
        <v>838</v>
      </c>
      <c r="C5" s="68">
        <f>'Breast cancer complete (CS)'!D50</f>
        <v>47</v>
      </c>
      <c r="D5" s="68">
        <f>'Breast cancer complete (CS)'!E50</f>
        <v>15</v>
      </c>
      <c r="E5" s="68">
        <f>'Breast cancer complete (CS)'!F50</f>
        <v>8</v>
      </c>
      <c r="F5" s="68">
        <f>'Breast cancer complete (CS)'!G50</f>
        <v>7</v>
      </c>
      <c r="H5" s="50"/>
      <c r="I5" s="70"/>
    </row>
    <row r="6" spans="1:11" ht="33.75" customHeight="1" x14ac:dyDescent="0.25">
      <c r="A6" s="72"/>
      <c r="B6" s="56" t="s">
        <v>839</v>
      </c>
      <c r="C6" s="68">
        <f>'Breast cancer complete (CS)'!D51</f>
        <v>11</v>
      </c>
      <c r="D6" s="68">
        <f>'Breast cancer complete (CS)'!E51</f>
        <v>3</v>
      </c>
      <c r="E6" s="68">
        <f>'Breast cancer complete (CS)'!F51</f>
        <v>1</v>
      </c>
      <c r="F6" s="68">
        <f>'Breast cancer complete (CS)'!G51</f>
        <v>2</v>
      </c>
      <c r="H6" s="50"/>
      <c r="I6" s="70"/>
    </row>
    <row r="7" spans="1:11" ht="33.75" customHeight="1" x14ac:dyDescent="0.25">
      <c r="A7" s="72"/>
      <c r="B7" s="56" t="s">
        <v>1065</v>
      </c>
      <c r="C7" s="62" t="s">
        <v>1022</v>
      </c>
      <c r="D7" s="63">
        <f>'Breast cancer control region PS'!D16</f>
        <v>10.785714285714286</v>
      </c>
      <c r="E7" s="63">
        <f>'Breast cancer HVS-I PS'!F14</f>
        <v>3.75</v>
      </c>
      <c r="F7" s="63">
        <f>'Breast cancer HVS-II PS'!F14</f>
        <v>4.916666666666667</v>
      </c>
      <c r="H7" s="50"/>
      <c r="I7" s="70"/>
    </row>
    <row r="8" spans="1:11" ht="33.75" customHeight="1" x14ac:dyDescent="0.25">
      <c r="A8" s="72"/>
      <c r="B8" s="56" t="s">
        <v>838</v>
      </c>
      <c r="C8" s="62" t="s">
        <v>1022</v>
      </c>
      <c r="D8" s="69">
        <f>'Breast cancer control region PS'!D17</f>
        <v>14</v>
      </c>
      <c r="E8" s="69">
        <f>'Breast cancer HVS-I PS'!F15</f>
        <v>7</v>
      </c>
      <c r="F8" s="69">
        <f>'Breast cancer HVS-II PS'!F15</f>
        <v>6</v>
      </c>
      <c r="H8" s="50"/>
      <c r="I8" s="70"/>
    </row>
    <row r="9" spans="1:11" ht="28.5" customHeight="1" x14ac:dyDescent="0.25">
      <c r="A9" s="72"/>
      <c r="B9" s="56" t="s">
        <v>839</v>
      </c>
      <c r="C9" s="57" t="s">
        <v>1022</v>
      </c>
      <c r="D9" s="69">
        <f>'Breast cancer control region PS'!D18</f>
        <v>7</v>
      </c>
      <c r="E9" s="69">
        <f>'Breast cancer HVS-I PS'!F16</f>
        <v>1</v>
      </c>
      <c r="F9" s="69">
        <f>'Breast cancer HVS-II PS'!F16</f>
        <v>3</v>
      </c>
      <c r="H9" s="50"/>
      <c r="I9" s="70"/>
    </row>
    <row r="10" spans="1:11" ht="26.25" customHeight="1" x14ac:dyDescent="0.25">
      <c r="A10" s="80" t="s">
        <v>840</v>
      </c>
      <c r="B10" s="58" t="s">
        <v>1064</v>
      </c>
      <c r="C10" s="61">
        <f>Controls!D27</f>
        <v>27.44</v>
      </c>
      <c r="D10" s="64">
        <f>Controls!E27</f>
        <v>9.6</v>
      </c>
      <c r="E10" s="64">
        <f>Controls!F27</f>
        <v>3.9047619047619047</v>
      </c>
      <c r="F10" s="64">
        <f>Controls!G27</f>
        <v>4.04</v>
      </c>
      <c r="H10" s="50"/>
      <c r="I10" s="70"/>
    </row>
    <row r="11" spans="1:11" ht="26.25" customHeight="1" x14ac:dyDescent="0.25">
      <c r="A11" s="80"/>
      <c r="B11" s="58" t="s">
        <v>1070</v>
      </c>
      <c r="C11" s="59">
        <v>100</v>
      </c>
      <c r="D11" s="64">
        <f>D10*C11/C10</f>
        <v>34.985422740524783</v>
      </c>
      <c r="E11" s="64">
        <f t="shared" ref="E11:F11" si="0">E10*D11/D10</f>
        <v>14.230181868665834</v>
      </c>
      <c r="F11" s="64">
        <f t="shared" si="0"/>
        <v>14.723032069970847</v>
      </c>
      <c r="H11" s="50"/>
      <c r="I11" s="70"/>
    </row>
    <row r="12" spans="1:11" x14ac:dyDescent="0.25">
      <c r="A12" s="80"/>
      <c r="B12" s="58" t="s">
        <v>838</v>
      </c>
      <c r="C12" s="59">
        <f>Controls!D28</f>
        <v>40</v>
      </c>
      <c r="D12" s="59">
        <f>Controls!E28</f>
        <v>15</v>
      </c>
      <c r="E12" s="59">
        <f>Controls!F28</f>
        <v>7</v>
      </c>
      <c r="F12" s="59">
        <f>Controls!G28</f>
        <v>7</v>
      </c>
      <c r="H12" s="50"/>
      <c r="I12" s="70"/>
    </row>
    <row r="13" spans="1:11" x14ac:dyDescent="0.25">
      <c r="A13" s="80"/>
      <c r="B13" s="58" t="s">
        <v>839</v>
      </c>
      <c r="C13" s="59">
        <f>Controls!D29</f>
        <v>10</v>
      </c>
      <c r="D13" s="59">
        <f>Controls!E29</f>
        <v>3</v>
      </c>
      <c r="E13" s="59">
        <f>Controls!F29</f>
        <v>1</v>
      </c>
      <c r="F13" s="59">
        <f>Controls!G29</f>
        <v>2</v>
      </c>
      <c r="H13" s="50"/>
      <c r="I13" s="70"/>
    </row>
    <row r="14" spans="1:11" x14ac:dyDescent="0.25">
      <c r="H14" s="50"/>
      <c r="I14" s="70"/>
    </row>
    <row r="15" spans="1:11" x14ac:dyDescent="0.25">
      <c r="H15" s="50"/>
      <c r="I15" s="70"/>
    </row>
    <row r="16" spans="1:11" x14ac:dyDescent="0.25">
      <c r="H16" s="50"/>
      <c r="I16" s="70"/>
    </row>
    <row r="17" spans="8:9" x14ac:dyDescent="0.25">
      <c r="H17" s="50"/>
      <c r="I17" s="70"/>
    </row>
    <row r="18" spans="8:9" x14ac:dyDescent="0.25">
      <c r="H18" s="50"/>
      <c r="I18" s="70"/>
    </row>
    <row r="19" spans="8:9" x14ac:dyDescent="0.25">
      <c r="H19" s="50"/>
      <c r="I19" s="70"/>
    </row>
    <row r="20" spans="8:9" x14ac:dyDescent="0.25">
      <c r="H20" s="50"/>
      <c r="I20" s="70"/>
    </row>
    <row r="21" spans="8:9" x14ac:dyDescent="0.25">
      <c r="H21" s="50"/>
      <c r="I21" s="70"/>
    </row>
    <row r="22" spans="8:9" x14ac:dyDescent="0.25">
      <c r="H22" s="50"/>
      <c r="I22" s="70"/>
    </row>
    <row r="23" spans="8:9" x14ac:dyDescent="0.25">
      <c r="H23" s="50"/>
      <c r="I23" s="70"/>
    </row>
    <row r="24" spans="8:9" x14ac:dyDescent="0.25">
      <c r="H24" s="50"/>
      <c r="I24" s="70"/>
    </row>
    <row r="25" spans="8:9" x14ac:dyDescent="0.25">
      <c r="H25" s="50"/>
      <c r="I25" s="70"/>
    </row>
    <row r="26" spans="8:9" x14ac:dyDescent="0.25">
      <c r="H26" s="50"/>
      <c r="I26" s="70"/>
    </row>
    <row r="27" spans="8:9" x14ac:dyDescent="0.25">
      <c r="H27" s="50"/>
      <c r="I27" s="70"/>
    </row>
    <row r="28" spans="8:9" x14ac:dyDescent="0.25">
      <c r="H28" s="50"/>
      <c r="I28" s="70"/>
    </row>
    <row r="29" spans="8:9" x14ac:dyDescent="0.25">
      <c r="H29" s="50"/>
      <c r="I29" s="70"/>
    </row>
    <row r="30" spans="8:9" x14ac:dyDescent="0.25">
      <c r="H30" s="50"/>
      <c r="I30" s="70"/>
    </row>
    <row r="31" spans="8:9" x14ac:dyDescent="0.25">
      <c r="H31" s="50"/>
      <c r="I31" s="70"/>
    </row>
    <row r="32" spans="8:9" x14ac:dyDescent="0.25">
      <c r="H32" s="50"/>
      <c r="I32" s="70"/>
    </row>
    <row r="33" spans="8:9" x14ac:dyDescent="0.25">
      <c r="H33" s="50"/>
      <c r="I33" s="70"/>
    </row>
    <row r="34" spans="8:9" x14ac:dyDescent="0.25">
      <c r="H34" s="50"/>
      <c r="I34" s="70"/>
    </row>
    <row r="35" spans="8:9" x14ac:dyDescent="0.25">
      <c r="H35" s="50"/>
      <c r="I35" s="70"/>
    </row>
    <row r="36" spans="8:9" x14ac:dyDescent="0.25">
      <c r="H36" s="50"/>
      <c r="I36" s="70"/>
    </row>
    <row r="37" spans="8:9" x14ac:dyDescent="0.25">
      <c r="H37" s="50"/>
      <c r="I37" s="70"/>
    </row>
    <row r="38" spans="8:9" x14ac:dyDescent="0.25">
      <c r="H38" s="50"/>
      <c r="I38" s="70"/>
    </row>
    <row r="39" spans="8:9" x14ac:dyDescent="0.25">
      <c r="H39" s="50"/>
      <c r="I39" s="70"/>
    </row>
    <row r="40" spans="8:9" x14ac:dyDescent="0.25">
      <c r="H40" s="50"/>
      <c r="I40" s="70"/>
    </row>
    <row r="41" spans="8:9" x14ac:dyDescent="0.25">
      <c r="H41" s="50"/>
      <c r="I41" s="70"/>
    </row>
    <row r="42" spans="8:9" x14ac:dyDescent="0.25">
      <c r="H42" s="50"/>
      <c r="I42" s="70"/>
    </row>
    <row r="43" spans="8:9" x14ac:dyDescent="0.25">
      <c r="H43" s="50"/>
      <c r="I43" s="70"/>
    </row>
    <row r="44" spans="8:9" x14ac:dyDescent="0.25">
      <c r="H44" s="50"/>
      <c r="I44" s="70"/>
    </row>
    <row r="45" spans="8:9" x14ac:dyDescent="0.25">
      <c r="H45" s="50"/>
      <c r="I45" s="70"/>
    </row>
    <row r="46" spans="8:9" x14ac:dyDescent="0.25">
      <c r="H46" s="50"/>
      <c r="I46" s="70"/>
    </row>
    <row r="47" spans="8:9" x14ac:dyDescent="0.25">
      <c r="H47" s="50"/>
      <c r="I47" s="70"/>
    </row>
    <row r="48" spans="8:9" x14ac:dyDescent="0.25">
      <c r="H48" s="50"/>
      <c r="I48" s="70"/>
    </row>
    <row r="49" spans="8:9" x14ac:dyDescent="0.25">
      <c r="H49" s="50"/>
      <c r="I49" s="70"/>
    </row>
    <row r="50" spans="8:9" x14ac:dyDescent="0.2">
      <c r="H50" s="16"/>
    </row>
    <row r="51" spans="8:9" x14ac:dyDescent="0.2">
      <c r="H51" s="16"/>
    </row>
    <row r="52" spans="8:9" x14ac:dyDescent="0.2">
      <c r="H52" s="16"/>
    </row>
    <row r="53" spans="8:9" x14ac:dyDescent="0.2">
      <c r="H53" s="16"/>
    </row>
  </sheetData>
  <mergeCells count="3">
    <mergeCell ref="A1:F1"/>
    <mergeCell ref="A3:A9"/>
    <mergeCell ref="A10:A1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318335-578A-4070-B60F-C434D8B9BF44}">
  <dimension ref="A1:D18"/>
  <sheetViews>
    <sheetView workbookViewId="0">
      <selection activeCell="F4" sqref="F4"/>
    </sheetView>
  </sheetViews>
  <sheetFormatPr baseColWidth="10" defaultRowHeight="15" x14ac:dyDescent="0.25"/>
  <cols>
    <col min="1" max="1" width="22.85546875" customWidth="1"/>
    <col min="2" max="2" width="29.42578125" customWidth="1"/>
  </cols>
  <sheetData>
    <row r="1" spans="1:4" x14ac:dyDescent="0.25">
      <c r="A1" s="73" t="s">
        <v>843</v>
      </c>
      <c r="B1" s="73"/>
      <c r="C1" s="73"/>
      <c r="D1" s="73"/>
    </row>
    <row r="2" spans="1:4" x14ac:dyDescent="0.25">
      <c r="A2" s="42"/>
      <c r="B2" s="44" t="s">
        <v>836</v>
      </c>
      <c r="C2" s="44" t="s">
        <v>840</v>
      </c>
      <c r="D2" s="2" t="s">
        <v>842</v>
      </c>
    </row>
    <row r="3" spans="1:4" x14ac:dyDescent="0.25">
      <c r="A3" s="42" t="s">
        <v>837</v>
      </c>
      <c r="B3" s="44">
        <v>24.404255319148938</v>
      </c>
      <c r="C3" s="44">
        <v>27.44</v>
      </c>
      <c r="D3" s="44">
        <v>35.306122448979593</v>
      </c>
    </row>
    <row r="4" spans="1:4" x14ac:dyDescent="0.25">
      <c r="A4" s="42" t="s">
        <v>844</v>
      </c>
      <c r="B4" s="44">
        <v>1.5351748641515544</v>
      </c>
      <c r="C4" s="44">
        <v>2.1354780885475426</v>
      </c>
      <c r="D4" s="44">
        <v>0.6449727632496487</v>
      </c>
    </row>
    <row r="5" spans="1:4" x14ac:dyDescent="0.25">
      <c r="A5" s="42" t="s">
        <v>845</v>
      </c>
      <c r="B5" s="44">
        <v>22</v>
      </c>
      <c r="C5" s="44">
        <v>30</v>
      </c>
      <c r="D5" s="44">
        <v>33</v>
      </c>
    </row>
    <row r="6" spans="1:4" x14ac:dyDescent="0.25">
      <c r="A6" s="42" t="s">
        <v>855</v>
      </c>
      <c r="B6" s="44">
        <v>15</v>
      </c>
      <c r="C6" s="44">
        <v>36</v>
      </c>
      <c r="D6" s="44">
        <v>32</v>
      </c>
    </row>
    <row r="7" spans="1:4" x14ac:dyDescent="0.25">
      <c r="A7" s="42" t="s">
        <v>846</v>
      </c>
      <c r="B7" s="44">
        <v>10.524628619840652</v>
      </c>
      <c r="C7" s="44">
        <v>10.677390442737714</v>
      </c>
      <c r="D7" s="44">
        <v>4.5148093427475411</v>
      </c>
    </row>
    <row r="8" spans="1:4" x14ac:dyDescent="0.25">
      <c r="A8" s="42" t="s">
        <v>847</v>
      </c>
      <c r="B8" s="44">
        <v>110.76780758556893</v>
      </c>
      <c r="C8" s="44">
        <v>114.00666666666666</v>
      </c>
      <c r="D8" s="44">
        <v>20.383503401360485</v>
      </c>
    </row>
    <row r="9" spans="1:4" x14ac:dyDescent="0.25">
      <c r="A9" s="42" t="s">
        <v>841</v>
      </c>
      <c r="B9" s="44">
        <v>-1.4199242766688558</v>
      </c>
      <c r="C9" s="44">
        <v>-1.4066990017444323</v>
      </c>
      <c r="D9" s="44">
        <v>-0.55099923323510058</v>
      </c>
    </row>
    <row r="10" spans="1:4" x14ac:dyDescent="0.25">
      <c r="A10" s="42" t="s">
        <v>848</v>
      </c>
      <c r="B10" s="44">
        <v>0.25507110968398111</v>
      </c>
      <c r="C10" s="44">
        <v>-0.54189094918931768</v>
      </c>
      <c r="D10" s="44">
        <v>0.86595057839672673</v>
      </c>
    </row>
    <row r="11" spans="1:4" x14ac:dyDescent="0.25">
      <c r="A11" s="42" t="s">
        <v>849</v>
      </c>
      <c r="B11" s="44">
        <v>36</v>
      </c>
      <c r="C11" s="44">
        <v>30</v>
      </c>
      <c r="D11" s="44">
        <v>17</v>
      </c>
    </row>
    <row r="12" spans="1:4" x14ac:dyDescent="0.25">
      <c r="A12" s="42" t="s">
        <v>850</v>
      </c>
      <c r="B12" s="44">
        <v>11</v>
      </c>
      <c r="C12" s="44">
        <v>10</v>
      </c>
      <c r="D12" s="44">
        <v>30</v>
      </c>
    </row>
    <row r="13" spans="1:4" x14ac:dyDescent="0.25">
      <c r="A13" s="42" t="s">
        <v>851</v>
      </c>
      <c r="B13" s="44">
        <v>47</v>
      </c>
      <c r="C13" s="44">
        <v>40</v>
      </c>
      <c r="D13" s="44">
        <v>47</v>
      </c>
    </row>
    <row r="14" spans="1:4" x14ac:dyDescent="0.25">
      <c r="A14" s="42" t="s">
        <v>852</v>
      </c>
      <c r="B14" s="44">
        <v>1147</v>
      </c>
      <c r="C14" s="44">
        <v>686</v>
      </c>
      <c r="D14" s="44">
        <v>1730</v>
      </c>
    </row>
    <row r="15" spans="1:4" x14ac:dyDescent="0.25">
      <c r="A15" s="42" t="s">
        <v>853</v>
      </c>
      <c r="B15" s="44">
        <v>47</v>
      </c>
      <c r="C15" s="44">
        <v>25</v>
      </c>
      <c r="D15" s="44">
        <v>49</v>
      </c>
    </row>
    <row r="16" spans="1:4" x14ac:dyDescent="0.25">
      <c r="A16" s="42" t="s">
        <v>856</v>
      </c>
      <c r="B16" s="44">
        <v>47</v>
      </c>
      <c r="C16" s="44">
        <v>40</v>
      </c>
      <c r="D16" s="44">
        <v>47</v>
      </c>
    </row>
    <row r="17" spans="1:4" x14ac:dyDescent="0.25">
      <c r="A17" s="42" t="s">
        <v>857</v>
      </c>
      <c r="B17" s="44">
        <v>11</v>
      </c>
      <c r="C17" s="44">
        <v>10</v>
      </c>
      <c r="D17" s="44">
        <v>30</v>
      </c>
    </row>
    <row r="18" spans="1:4" ht="15.75" thickBot="1" x14ac:dyDescent="0.3">
      <c r="A18" s="43" t="s">
        <v>854</v>
      </c>
      <c r="B18" s="81">
        <v>3.0901467276223973</v>
      </c>
      <c r="C18" s="81">
        <v>4.407410155341438</v>
      </c>
      <c r="D18" s="81">
        <v>1.2968046555106882</v>
      </c>
    </row>
  </sheetData>
  <mergeCells count="1">
    <mergeCell ref="A1:D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68822B-5D75-4D2B-A479-EF727298383D}">
  <dimension ref="A1:Q54"/>
  <sheetViews>
    <sheetView topLeftCell="A46" workbookViewId="0">
      <selection activeCell="C49" sqref="C49:D52"/>
    </sheetView>
  </sheetViews>
  <sheetFormatPr baseColWidth="10" defaultRowHeight="15" customHeight="1" x14ac:dyDescent="0.2"/>
  <cols>
    <col min="1" max="1" width="11.42578125" style="14"/>
    <col min="2" max="2" width="14.140625" style="14" customWidth="1"/>
    <col min="3" max="3" width="23.5703125" style="15" customWidth="1"/>
    <col min="4" max="7" width="16.140625" style="16" customWidth="1"/>
    <col min="8" max="9" width="11.42578125" style="16"/>
    <col min="10" max="10" width="16.85546875" style="16" customWidth="1"/>
    <col min="11" max="11" width="19.28515625" style="14" customWidth="1"/>
    <col min="12" max="12" width="18.85546875" style="14" customWidth="1"/>
    <col min="13" max="13" width="19.42578125" style="14" customWidth="1"/>
    <col min="14" max="14" width="11.42578125" style="14"/>
    <col min="15" max="15" width="11.42578125" style="40"/>
    <col min="16" max="16384" width="11.42578125" style="14"/>
  </cols>
  <sheetData>
    <row r="1" spans="1:17" s="22" customFormat="1" ht="40.5" customHeight="1" x14ac:dyDescent="0.2">
      <c r="A1" s="23" t="s">
        <v>582</v>
      </c>
      <c r="B1" s="24" t="s">
        <v>1098</v>
      </c>
      <c r="C1" s="24" t="s">
        <v>1099</v>
      </c>
      <c r="D1" s="24" t="s">
        <v>859</v>
      </c>
      <c r="E1" s="24" t="s">
        <v>861</v>
      </c>
      <c r="F1" s="24" t="s">
        <v>862</v>
      </c>
      <c r="G1" s="24" t="s">
        <v>863</v>
      </c>
      <c r="H1" s="24" t="s">
        <v>188</v>
      </c>
      <c r="I1" s="24" t="s">
        <v>683</v>
      </c>
      <c r="J1" s="24" t="s">
        <v>189</v>
      </c>
      <c r="K1" s="24" t="s">
        <v>190</v>
      </c>
      <c r="L1" s="24" t="s">
        <v>191</v>
      </c>
      <c r="M1" s="24" t="s">
        <v>192</v>
      </c>
      <c r="N1" s="24" t="s">
        <v>193</v>
      </c>
      <c r="O1" s="38" t="s">
        <v>712</v>
      </c>
      <c r="Q1" s="14"/>
    </row>
    <row r="2" spans="1:17" ht="15" customHeight="1" x14ac:dyDescent="0.2">
      <c r="A2" s="14" t="s">
        <v>184</v>
      </c>
      <c r="B2" s="14" t="s">
        <v>185</v>
      </c>
      <c r="C2" s="15" t="s">
        <v>583</v>
      </c>
      <c r="D2" s="16">
        <v>33</v>
      </c>
      <c r="E2" s="47">
        <v>11</v>
      </c>
      <c r="F2" s="46">
        <v>6</v>
      </c>
      <c r="G2" s="46">
        <v>5</v>
      </c>
      <c r="H2" s="17" t="s">
        <v>868</v>
      </c>
      <c r="I2" s="17">
        <v>16573</v>
      </c>
      <c r="J2" s="17">
        <v>0.94669999999999999</v>
      </c>
      <c r="K2" s="13"/>
      <c r="L2" s="13" t="s">
        <v>194</v>
      </c>
      <c r="M2" s="13" t="s">
        <v>195</v>
      </c>
      <c r="N2" s="13"/>
      <c r="O2" s="37" t="s">
        <v>801</v>
      </c>
    </row>
    <row r="3" spans="1:17" ht="15" customHeight="1" x14ac:dyDescent="0.2">
      <c r="A3" s="14" t="s">
        <v>186</v>
      </c>
      <c r="B3" s="14" t="s">
        <v>187</v>
      </c>
      <c r="C3" s="15" t="s">
        <v>584</v>
      </c>
      <c r="D3" s="16">
        <v>15</v>
      </c>
      <c r="E3" s="47">
        <v>4</v>
      </c>
      <c r="F3" s="46">
        <v>1</v>
      </c>
      <c r="G3" s="46">
        <v>2</v>
      </c>
      <c r="H3" s="17" t="s">
        <v>869</v>
      </c>
      <c r="I3" s="17">
        <v>16570</v>
      </c>
      <c r="J3" s="17">
        <v>0.93259999999999998</v>
      </c>
      <c r="K3" s="13" t="s">
        <v>196</v>
      </c>
      <c r="L3" s="13" t="s">
        <v>197</v>
      </c>
      <c r="M3" s="13" t="s">
        <v>198</v>
      </c>
      <c r="N3" s="13"/>
      <c r="O3" s="37" t="s">
        <v>801</v>
      </c>
    </row>
    <row r="4" spans="1:17" ht="15" customHeight="1" x14ac:dyDescent="0.2">
      <c r="A4" s="14" t="s">
        <v>18</v>
      </c>
      <c r="B4" s="14" t="s">
        <v>19</v>
      </c>
      <c r="C4" s="15" t="s">
        <v>595</v>
      </c>
      <c r="D4" s="16">
        <v>40</v>
      </c>
      <c r="E4" s="47">
        <v>11</v>
      </c>
      <c r="F4" s="46">
        <v>4</v>
      </c>
      <c r="G4" s="46">
        <v>4</v>
      </c>
      <c r="H4" s="17" t="s">
        <v>870</v>
      </c>
      <c r="I4" s="17">
        <v>16565</v>
      </c>
      <c r="J4" s="17">
        <v>0.89159999999999995</v>
      </c>
      <c r="K4" s="13" t="s">
        <v>199</v>
      </c>
      <c r="L4" s="13" t="s">
        <v>200</v>
      </c>
      <c r="M4" s="13" t="s">
        <v>201</v>
      </c>
      <c r="N4" s="13" t="s">
        <v>202</v>
      </c>
      <c r="O4" s="37" t="s">
        <v>800</v>
      </c>
    </row>
    <row r="5" spans="1:17" ht="15" customHeight="1" x14ac:dyDescent="0.2">
      <c r="A5" s="14" t="s">
        <v>98</v>
      </c>
      <c r="B5" s="14" t="s">
        <v>99</v>
      </c>
      <c r="C5" s="15" t="s">
        <v>596</v>
      </c>
      <c r="D5" s="16">
        <v>28</v>
      </c>
      <c r="E5" s="47">
        <v>11</v>
      </c>
      <c r="F5" s="46">
        <v>5</v>
      </c>
      <c r="G5" s="46">
        <v>5</v>
      </c>
      <c r="H5" s="17" t="s">
        <v>869</v>
      </c>
      <c r="I5" s="17">
        <v>16570</v>
      </c>
      <c r="J5" s="17">
        <v>0.93710000000000004</v>
      </c>
      <c r="K5" s="13"/>
      <c r="L5" s="13" t="s">
        <v>203</v>
      </c>
      <c r="M5" s="13" t="s">
        <v>204</v>
      </c>
      <c r="N5" s="13" t="s">
        <v>205</v>
      </c>
      <c r="O5" s="37" t="s">
        <v>800</v>
      </c>
    </row>
    <row r="6" spans="1:17" ht="15" customHeight="1" x14ac:dyDescent="0.2">
      <c r="A6" s="14" t="s">
        <v>13</v>
      </c>
      <c r="B6" s="14" t="s">
        <v>14</v>
      </c>
      <c r="C6" s="15" t="s">
        <v>597</v>
      </c>
      <c r="D6" s="16">
        <v>36</v>
      </c>
      <c r="E6" s="47">
        <v>9</v>
      </c>
      <c r="F6" s="46">
        <v>3</v>
      </c>
      <c r="G6" s="46">
        <v>2</v>
      </c>
      <c r="H6" s="17" t="s">
        <v>658</v>
      </c>
      <c r="I6" s="17">
        <v>16569</v>
      </c>
      <c r="J6" s="17">
        <v>0.96889999999999998</v>
      </c>
      <c r="K6" s="13"/>
      <c r="L6" s="13" t="s">
        <v>206</v>
      </c>
      <c r="M6" s="13" t="s">
        <v>207</v>
      </c>
      <c r="N6" s="13" t="s">
        <v>208</v>
      </c>
      <c r="O6" s="37" t="s">
        <v>800</v>
      </c>
    </row>
    <row r="7" spans="1:17" ht="15" customHeight="1" x14ac:dyDescent="0.2">
      <c r="A7" s="14" t="s">
        <v>1</v>
      </c>
      <c r="B7" s="14" t="s">
        <v>2</v>
      </c>
      <c r="C7" s="15" t="s">
        <v>598</v>
      </c>
      <c r="D7" s="16">
        <v>30</v>
      </c>
      <c r="E7" s="47">
        <v>14</v>
      </c>
      <c r="F7" s="46">
        <v>5</v>
      </c>
      <c r="G7" s="46">
        <v>7</v>
      </c>
      <c r="H7" s="17" t="s">
        <v>871</v>
      </c>
      <c r="I7" s="17">
        <v>16567</v>
      </c>
      <c r="J7" s="17">
        <v>0.97760000000000002</v>
      </c>
      <c r="K7" s="13"/>
      <c r="L7" s="13" t="s">
        <v>209</v>
      </c>
      <c r="M7" s="13" t="s">
        <v>210</v>
      </c>
      <c r="N7" s="13"/>
      <c r="O7" s="37" t="s">
        <v>800</v>
      </c>
    </row>
    <row r="8" spans="1:17" ht="15" customHeight="1" x14ac:dyDescent="0.2">
      <c r="A8" s="14" t="s">
        <v>0</v>
      </c>
      <c r="B8" s="14" t="s">
        <v>126</v>
      </c>
      <c r="C8" s="15" t="s">
        <v>599</v>
      </c>
      <c r="D8" s="16">
        <v>32</v>
      </c>
      <c r="E8" s="47">
        <v>13</v>
      </c>
      <c r="F8" s="46">
        <v>5</v>
      </c>
      <c r="G8" s="46">
        <v>6</v>
      </c>
      <c r="H8" s="17" t="s">
        <v>872</v>
      </c>
      <c r="I8" s="17">
        <v>16568</v>
      </c>
      <c r="J8" s="17">
        <v>0.93469999999999998</v>
      </c>
      <c r="K8" s="13"/>
      <c r="L8" s="13" t="s">
        <v>211</v>
      </c>
      <c r="M8" s="13" t="s">
        <v>212</v>
      </c>
      <c r="N8" s="13" t="s">
        <v>213</v>
      </c>
      <c r="O8" s="37" t="s">
        <v>800</v>
      </c>
    </row>
    <row r="9" spans="1:17" ht="15" customHeight="1" x14ac:dyDescent="0.2">
      <c r="A9" s="14" t="s">
        <v>176</v>
      </c>
      <c r="B9" s="14" t="s">
        <v>129</v>
      </c>
      <c r="C9" s="15" t="s">
        <v>600</v>
      </c>
      <c r="D9" s="16">
        <v>36</v>
      </c>
      <c r="E9" s="47">
        <v>12</v>
      </c>
      <c r="F9" s="46">
        <v>5</v>
      </c>
      <c r="G9" s="46">
        <v>4</v>
      </c>
      <c r="H9" s="17" t="s">
        <v>872</v>
      </c>
      <c r="I9" s="17">
        <v>15568</v>
      </c>
      <c r="J9" s="17">
        <v>0.88180000000000003</v>
      </c>
      <c r="K9" s="13" t="s">
        <v>214</v>
      </c>
      <c r="L9" s="13" t="s">
        <v>215</v>
      </c>
      <c r="M9" s="13" t="s">
        <v>216</v>
      </c>
      <c r="N9" s="13"/>
      <c r="O9" s="37" t="s">
        <v>800</v>
      </c>
    </row>
    <row r="10" spans="1:17" ht="15" customHeight="1" x14ac:dyDescent="0.2">
      <c r="A10" s="14" t="s">
        <v>177</v>
      </c>
      <c r="B10" s="14" t="s">
        <v>132</v>
      </c>
      <c r="C10" s="15" t="s">
        <v>601</v>
      </c>
      <c r="D10" s="16">
        <v>39</v>
      </c>
      <c r="E10" s="47">
        <v>15</v>
      </c>
      <c r="F10" s="46">
        <v>6</v>
      </c>
      <c r="G10" s="46">
        <v>6</v>
      </c>
      <c r="H10" s="17" t="s">
        <v>871</v>
      </c>
      <c r="I10" s="17">
        <v>16567</v>
      </c>
      <c r="J10" s="17">
        <v>0.95920000000000005</v>
      </c>
      <c r="K10" s="13" t="s">
        <v>199</v>
      </c>
      <c r="L10" s="13" t="s">
        <v>217</v>
      </c>
      <c r="M10" s="13" t="s">
        <v>218</v>
      </c>
      <c r="N10" s="13" t="s">
        <v>219</v>
      </c>
      <c r="O10" s="37" t="s">
        <v>800</v>
      </c>
    </row>
    <row r="11" spans="1:17" ht="15" customHeight="1" x14ac:dyDescent="0.2">
      <c r="A11" s="14" t="s">
        <v>178</v>
      </c>
      <c r="B11" s="14" t="s">
        <v>179</v>
      </c>
      <c r="C11" s="15" t="s">
        <v>602</v>
      </c>
      <c r="D11" s="16">
        <v>33</v>
      </c>
      <c r="E11" s="47">
        <v>13</v>
      </c>
      <c r="F11" s="46">
        <v>4</v>
      </c>
      <c r="G11" s="46">
        <v>5</v>
      </c>
      <c r="H11" s="17" t="s">
        <v>873</v>
      </c>
      <c r="I11" s="17">
        <v>16560</v>
      </c>
      <c r="J11" s="17">
        <v>0.83299999999999996</v>
      </c>
      <c r="K11" s="13" t="s">
        <v>220</v>
      </c>
      <c r="L11" s="13" t="s">
        <v>221</v>
      </c>
      <c r="M11" s="13" t="s">
        <v>222</v>
      </c>
      <c r="N11" s="13" t="s">
        <v>223</v>
      </c>
      <c r="O11" s="37" t="s">
        <v>797</v>
      </c>
    </row>
    <row r="12" spans="1:17" ht="15" customHeight="1" x14ac:dyDescent="0.2">
      <c r="A12" s="14" t="s">
        <v>180</v>
      </c>
      <c r="B12" s="14" t="s">
        <v>181</v>
      </c>
      <c r="C12" s="15" t="s">
        <v>603</v>
      </c>
      <c r="D12" s="16">
        <v>47</v>
      </c>
      <c r="E12" s="47">
        <v>11</v>
      </c>
      <c r="F12" s="46">
        <v>4</v>
      </c>
      <c r="G12" s="46">
        <v>4</v>
      </c>
      <c r="H12" s="17" t="s">
        <v>869</v>
      </c>
      <c r="I12" s="17">
        <v>16570</v>
      </c>
      <c r="J12" s="17">
        <v>0.97109999999999996</v>
      </c>
      <c r="K12" s="13" t="s">
        <v>224</v>
      </c>
      <c r="L12" s="13" t="s">
        <v>225</v>
      </c>
      <c r="M12" s="13" t="s">
        <v>226</v>
      </c>
      <c r="N12" s="13" t="s">
        <v>227</v>
      </c>
      <c r="O12" s="37" t="s">
        <v>797</v>
      </c>
    </row>
    <row r="13" spans="1:17" ht="15" customHeight="1" x14ac:dyDescent="0.2">
      <c r="A13" s="14" t="s">
        <v>182</v>
      </c>
      <c r="B13" s="14" t="s">
        <v>183</v>
      </c>
      <c r="C13" s="15" t="s">
        <v>604</v>
      </c>
      <c r="D13" s="16">
        <v>36</v>
      </c>
      <c r="E13" s="47">
        <v>15</v>
      </c>
      <c r="F13" s="46">
        <v>8</v>
      </c>
      <c r="G13" s="46">
        <v>5</v>
      </c>
      <c r="H13" s="17" t="s">
        <v>874</v>
      </c>
      <c r="I13" s="17">
        <v>16562</v>
      </c>
      <c r="J13" s="17">
        <v>0.86660000000000004</v>
      </c>
      <c r="K13" s="13" t="s">
        <v>220</v>
      </c>
      <c r="L13" s="13" t="s">
        <v>228</v>
      </c>
      <c r="M13" s="13" t="s">
        <v>229</v>
      </c>
      <c r="N13" s="13" t="s">
        <v>230</v>
      </c>
      <c r="O13" s="37" t="s">
        <v>797</v>
      </c>
    </row>
    <row r="14" spans="1:17" ht="15" customHeight="1" x14ac:dyDescent="0.2">
      <c r="A14" s="14" t="s">
        <v>32</v>
      </c>
      <c r="B14" s="14" t="s">
        <v>33</v>
      </c>
      <c r="C14" s="15" t="s">
        <v>605</v>
      </c>
      <c r="D14" s="16">
        <v>15</v>
      </c>
      <c r="E14" s="47">
        <v>4</v>
      </c>
      <c r="F14" s="46">
        <v>1</v>
      </c>
      <c r="G14" s="46">
        <v>2</v>
      </c>
      <c r="H14" s="17" t="s">
        <v>658</v>
      </c>
      <c r="I14" s="17">
        <v>16569</v>
      </c>
      <c r="J14" s="17">
        <v>0.94410000000000005</v>
      </c>
      <c r="K14" s="13"/>
      <c r="L14" s="13" t="s">
        <v>231</v>
      </c>
      <c r="M14" s="13" t="s">
        <v>232</v>
      </c>
      <c r="N14" s="13" t="s">
        <v>233</v>
      </c>
      <c r="O14" s="37" t="s">
        <v>797</v>
      </c>
    </row>
    <row r="15" spans="1:17" ht="15" customHeight="1" x14ac:dyDescent="0.2">
      <c r="A15" s="14" t="s">
        <v>36</v>
      </c>
      <c r="B15" s="14" t="s">
        <v>37</v>
      </c>
      <c r="C15" s="15" t="s">
        <v>606</v>
      </c>
      <c r="D15" s="16">
        <v>22</v>
      </c>
      <c r="E15" s="47">
        <v>11</v>
      </c>
      <c r="F15" s="46">
        <v>5</v>
      </c>
      <c r="G15" s="46">
        <v>4</v>
      </c>
      <c r="H15" s="17" t="s">
        <v>872</v>
      </c>
      <c r="I15" s="17">
        <v>16568</v>
      </c>
      <c r="J15" s="17">
        <v>0.81969999999999998</v>
      </c>
      <c r="K15" s="13"/>
      <c r="L15" s="13" t="s">
        <v>234</v>
      </c>
      <c r="M15" s="13" t="s">
        <v>235</v>
      </c>
      <c r="N15" s="13"/>
      <c r="O15" s="37" t="s">
        <v>797</v>
      </c>
    </row>
    <row r="16" spans="1:17" ht="15" customHeight="1" x14ac:dyDescent="0.2">
      <c r="A16" s="14" t="s">
        <v>69</v>
      </c>
      <c r="B16" s="14" t="s">
        <v>70</v>
      </c>
      <c r="C16" s="15" t="s">
        <v>607</v>
      </c>
      <c r="D16" s="16">
        <v>22</v>
      </c>
      <c r="E16" s="47">
        <v>4</v>
      </c>
      <c r="F16" s="46">
        <v>1</v>
      </c>
      <c r="G16" s="46">
        <v>2</v>
      </c>
      <c r="H16" s="17" t="s">
        <v>658</v>
      </c>
      <c r="I16" s="17">
        <v>16569</v>
      </c>
      <c r="J16" s="17">
        <v>0.86909999999999998</v>
      </c>
      <c r="K16" s="13"/>
      <c r="L16" s="13" t="s">
        <v>236</v>
      </c>
      <c r="M16" s="13" t="s">
        <v>237</v>
      </c>
      <c r="N16" s="13" t="s">
        <v>238</v>
      </c>
      <c r="O16" s="37" t="s">
        <v>797</v>
      </c>
    </row>
    <row r="17" spans="1:15" ht="15" customHeight="1" x14ac:dyDescent="0.2">
      <c r="A17" s="14" t="s">
        <v>71</v>
      </c>
      <c r="B17" s="14" t="s">
        <v>72</v>
      </c>
      <c r="C17" s="18" t="s">
        <v>608</v>
      </c>
      <c r="D17" s="16">
        <v>21</v>
      </c>
      <c r="E17" s="47">
        <v>6</v>
      </c>
      <c r="F17" s="46">
        <v>3</v>
      </c>
      <c r="G17" s="46">
        <v>3</v>
      </c>
      <c r="H17" s="17" t="s">
        <v>869</v>
      </c>
      <c r="I17" s="17">
        <v>16570</v>
      </c>
      <c r="J17" s="17">
        <v>0.81989999999999996</v>
      </c>
      <c r="K17" s="13"/>
      <c r="L17" s="13" t="s">
        <v>239</v>
      </c>
      <c r="M17" s="13" t="s">
        <v>240</v>
      </c>
      <c r="N17" s="13" t="s">
        <v>241</v>
      </c>
      <c r="O17" s="37" t="s">
        <v>797</v>
      </c>
    </row>
    <row r="18" spans="1:15" ht="15" customHeight="1" x14ac:dyDescent="0.2">
      <c r="A18" s="14" t="s">
        <v>92</v>
      </c>
      <c r="B18" s="14" t="s">
        <v>93</v>
      </c>
      <c r="C18" s="15" t="s">
        <v>609</v>
      </c>
      <c r="D18" s="16">
        <v>38</v>
      </c>
      <c r="E18" s="47">
        <v>14</v>
      </c>
      <c r="F18" s="46">
        <v>5</v>
      </c>
      <c r="G18" s="46">
        <v>7</v>
      </c>
      <c r="H18" s="17" t="s">
        <v>658</v>
      </c>
      <c r="I18" s="17">
        <v>16569</v>
      </c>
      <c r="J18" s="17">
        <v>0.97040000000000004</v>
      </c>
      <c r="K18" s="13" t="s">
        <v>242</v>
      </c>
      <c r="L18" s="13" t="s">
        <v>243</v>
      </c>
      <c r="M18" s="13" t="s">
        <v>244</v>
      </c>
      <c r="N18" s="13" t="s">
        <v>245</v>
      </c>
      <c r="O18" s="37" t="s">
        <v>797</v>
      </c>
    </row>
    <row r="19" spans="1:15" ht="15" customHeight="1" x14ac:dyDescent="0.2">
      <c r="A19" s="14" t="s">
        <v>51</v>
      </c>
      <c r="B19" s="14" t="s">
        <v>52</v>
      </c>
      <c r="C19" s="15" t="s">
        <v>610</v>
      </c>
      <c r="D19" s="16">
        <v>12</v>
      </c>
      <c r="E19" s="47">
        <v>3</v>
      </c>
      <c r="F19" s="49"/>
      <c r="G19" s="46">
        <v>2</v>
      </c>
      <c r="H19" s="17" t="s">
        <v>872</v>
      </c>
      <c r="I19" s="17">
        <v>16568</v>
      </c>
      <c r="J19" s="17">
        <v>1</v>
      </c>
      <c r="K19" s="13"/>
      <c r="L19" s="13" t="s">
        <v>246</v>
      </c>
      <c r="M19" s="13" t="s">
        <v>247</v>
      </c>
      <c r="N19" s="13"/>
      <c r="O19" s="37" t="s">
        <v>797</v>
      </c>
    </row>
    <row r="20" spans="1:15" ht="15" customHeight="1" x14ac:dyDescent="0.2">
      <c r="A20" s="14" t="s">
        <v>75</v>
      </c>
      <c r="B20" s="14" t="s">
        <v>650</v>
      </c>
      <c r="C20" s="15" t="s">
        <v>611</v>
      </c>
      <c r="D20" s="16">
        <v>19</v>
      </c>
      <c r="E20" s="47">
        <v>4</v>
      </c>
      <c r="F20" s="46">
        <v>1</v>
      </c>
      <c r="G20" s="46">
        <v>3</v>
      </c>
      <c r="H20" s="17" t="s">
        <v>869</v>
      </c>
      <c r="I20" s="17">
        <v>16570</v>
      </c>
      <c r="J20" s="17">
        <v>0.90480000000000005</v>
      </c>
      <c r="K20" s="13"/>
      <c r="L20" s="13" t="s">
        <v>248</v>
      </c>
      <c r="M20" s="13" t="s">
        <v>249</v>
      </c>
      <c r="N20" s="13" t="s">
        <v>250</v>
      </c>
      <c r="O20" s="37" t="s">
        <v>797</v>
      </c>
    </row>
    <row r="21" spans="1:15" ht="15" customHeight="1" x14ac:dyDescent="0.2">
      <c r="A21" s="14" t="s">
        <v>55</v>
      </c>
      <c r="B21" s="14" t="s">
        <v>56</v>
      </c>
      <c r="C21" s="15" t="s">
        <v>612</v>
      </c>
      <c r="D21" s="16">
        <v>17</v>
      </c>
      <c r="E21" s="47">
        <v>6</v>
      </c>
      <c r="F21" s="46">
        <v>3</v>
      </c>
      <c r="G21" s="46">
        <v>2</v>
      </c>
      <c r="H21" s="17" t="s">
        <v>658</v>
      </c>
      <c r="I21" s="17">
        <v>16569</v>
      </c>
      <c r="J21" s="17">
        <v>0.97440000000000004</v>
      </c>
      <c r="K21" s="13"/>
      <c r="L21" s="13" t="s">
        <v>251</v>
      </c>
      <c r="M21" s="13" t="s">
        <v>252</v>
      </c>
      <c r="N21" s="13"/>
      <c r="O21" s="37" t="s">
        <v>797</v>
      </c>
    </row>
    <row r="22" spans="1:15" ht="15" customHeight="1" x14ac:dyDescent="0.2">
      <c r="A22" s="14" t="s">
        <v>102</v>
      </c>
      <c r="B22" s="14" t="s">
        <v>651</v>
      </c>
      <c r="C22" s="15" t="s">
        <v>613</v>
      </c>
      <c r="D22" s="16">
        <v>37</v>
      </c>
      <c r="E22" s="47">
        <v>8</v>
      </c>
      <c r="F22" s="46">
        <v>3</v>
      </c>
      <c r="G22" s="46">
        <v>2</v>
      </c>
      <c r="H22" s="17" t="s">
        <v>658</v>
      </c>
      <c r="I22" s="17">
        <v>16569</v>
      </c>
      <c r="J22" s="17">
        <v>0.95240000000000002</v>
      </c>
      <c r="K22" s="13" t="s">
        <v>253</v>
      </c>
      <c r="L22" s="13" t="s">
        <v>254</v>
      </c>
      <c r="M22" s="13" t="s">
        <v>255</v>
      </c>
      <c r="N22" s="13"/>
      <c r="O22" s="37" t="s">
        <v>797</v>
      </c>
    </row>
    <row r="23" spans="1:15" ht="15" customHeight="1" x14ac:dyDescent="0.2">
      <c r="A23" s="14" t="s">
        <v>112</v>
      </c>
      <c r="B23" s="14" t="s">
        <v>113</v>
      </c>
      <c r="C23" s="15" t="s">
        <v>614</v>
      </c>
      <c r="D23" s="16">
        <v>34</v>
      </c>
      <c r="E23" s="47">
        <v>14</v>
      </c>
      <c r="F23" s="46">
        <v>5</v>
      </c>
      <c r="G23" s="46">
        <v>6</v>
      </c>
      <c r="H23" s="17" t="s">
        <v>869</v>
      </c>
      <c r="I23" s="17">
        <v>16570</v>
      </c>
      <c r="J23" s="16">
        <v>0.96389999999999998</v>
      </c>
      <c r="L23" s="14" t="s">
        <v>256</v>
      </c>
      <c r="M23" s="14" t="s">
        <v>257</v>
      </c>
      <c r="N23" s="14" t="s">
        <v>258</v>
      </c>
      <c r="O23" s="37" t="s">
        <v>797</v>
      </c>
    </row>
    <row r="24" spans="1:15" ht="15" customHeight="1" x14ac:dyDescent="0.2">
      <c r="A24" s="14" t="s">
        <v>20</v>
      </c>
      <c r="B24" s="14" t="s">
        <v>21</v>
      </c>
      <c r="C24" s="15" t="s">
        <v>615</v>
      </c>
      <c r="D24" s="19">
        <v>12</v>
      </c>
      <c r="E24" s="47">
        <v>5</v>
      </c>
      <c r="F24" s="46">
        <v>1</v>
      </c>
      <c r="G24" s="46">
        <v>3</v>
      </c>
      <c r="H24" s="17" t="s">
        <v>872</v>
      </c>
      <c r="I24" s="17">
        <v>16568</v>
      </c>
      <c r="J24" s="16">
        <v>0.81789999999999996</v>
      </c>
      <c r="L24" s="14" t="s">
        <v>260</v>
      </c>
      <c r="M24" s="14" t="s">
        <v>261</v>
      </c>
      <c r="N24" s="14" t="s">
        <v>262</v>
      </c>
      <c r="O24" s="37" t="s">
        <v>797</v>
      </c>
    </row>
    <row r="25" spans="1:15" ht="15" customHeight="1" x14ac:dyDescent="0.2">
      <c r="A25" s="14" t="s">
        <v>88</v>
      </c>
      <c r="B25" s="14" t="s">
        <v>89</v>
      </c>
      <c r="C25" s="15" t="s">
        <v>616</v>
      </c>
      <c r="D25" s="16">
        <v>37</v>
      </c>
      <c r="E25" s="47">
        <v>12</v>
      </c>
      <c r="F25" s="46">
        <v>6</v>
      </c>
      <c r="G25" s="46">
        <v>4</v>
      </c>
      <c r="H25" s="17" t="s">
        <v>658</v>
      </c>
      <c r="I25" s="17">
        <v>16569</v>
      </c>
      <c r="J25" s="16">
        <v>0.91910000000000003</v>
      </c>
      <c r="K25" s="14" t="s">
        <v>263</v>
      </c>
      <c r="L25" s="14" t="s">
        <v>264</v>
      </c>
      <c r="M25" s="14" t="s">
        <v>265</v>
      </c>
      <c r="N25" s="14" t="s">
        <v>266</v>
      </c>
      <c r="O25" s="37" t="s">
        <v>797</v>
      </c>
    </row>
    <row r="26" spans="1:15" ht="15" customHeight="1" x14ac:dyDescent="0.2">
      <c r="A26" s="14" t="s">
        <v>73</v>
      </c>
      <c r="B26" s="14" t="s">
        <v>74</v>
      </c>
      <c r="C26" s="15" t="s">
        <v>617</v>
      </c>
      <c r="D26" s="16">
        <v>14</v>
      </c>
      <c r="E26" s="47">
        <v>6</v>
      </c>
      <c r="F26" s="46">
        <v>2</v>
      </c>
      <c r="G26" s="46">
        <v>4</v>
      </c>
      <c r="H26" s="17" t="s">
        <v>869</v>
      </c>
      <c r="I26" s="17">
        <v>16570</v>
      </c>
      <c r="J26" s="16">
        <v>0.97030000000000005</v>
      </c>
      <c r="L26" s="14" t="s">
        <v>267</v>
      </c>
      <c r="M26" s="14" t="s">
        <v>268</v>
      </c>
      <c r="O26" s="37" t="s">
        <v>797</v>
      </c>
    </row>
    <row r="27" spans="1:15" ht="15" customHeight="1" x14ac:dyDescent="0.2">
      <c r="A27" s="14" t="s">
        <v>111</v>
      </c>
      <c r="B27" s="14" t="s">
        <v>652</v>
      </c>
      <c r="C27" s="15" t="s">
        <v>618</v>
      </c>
      <c r="D27" s="16">
        <v>17</v>
      </c>
      <c r="E27" s="47">
        <v>4</v>
      </c>
      <c r="F27" s="46">
        <v>1</v>
      </c>
      <c r="G27" s="46">
        <v>2</v>
      </c>
      <c r="H27" s="17" t="s">
        <v>658</v>
      </c>
      <c r="I27" s="17">
        <v>16569</v>
      </c>
      <c r="J27" s="16">
        <v>0.9355</v>
      </c>
      <c r="L27" s="14" t="s">
        <v>269</v>
      </c>
      <c r="M27" s="14" t="s">
        <v>270</v>
      </c>
      <c r="N27" s="14" t="s">
        <v>271</v>
      </c>
      <c r="O27" s="37" t="s">
        <v>797</v>
      </c>
    </row>
    <row r="28" spans="1:15" ht="15" customHeight="1" x14ac:dyDescent="0.2">
      <c r="A28" s="14" t="s">
        <v>63</v>
      </c>
      <c r="B28" s="14" t="s">
        <v>64</v>
      </c>
      <c r="C28" s="15" t="s">
        <v>619</v>
      </c>
      <c r="D28" s="16">
        <v>18</v>
      </c>
      <c r="E28" s="47">
        <v>8</v>
      </c>
      <c r="F28" s="46">
        <v>1</v>
      </c>
      <c r="G28" s="46">
        <v>4</v>
      </c>
      <c r="H28" s="17" t="s">
        <v>872</v>
      </c>
      <c r="I28" s="17">
        <v>16568</v>
      </c>
      <c r="J28" s="16">
        <v>0.88480000000000003</v>
      </c>
      <c r="L28" s="14" t="s">
        <v>272</v>
      </c>
      <c r="M28" s="14" t="s">
        <v>273</v>
      </c>
      <c r="O28" s="37" t="s">
        <v>797</v>
      </c>
    </row>
    <row r="29" spans="1:15" ht="15" customHeight="1" x14ac:dyDescent="0.2">
      <c r="A29" s="14" t="s">
        <v>26</v>
      </c>
      <c r="B29" s="14" t="s">
        <v>27</v>
      </c>
      <c r="C29" s="15" t="s">
        <v>620</v>
      </c>
      <c r="D29" s="16">
        <v>19</v>
      </c>
      <c r="E29" s="47">
        <v>7</v>
      </c>
      <c r="F29" s="46">
        <v>3</v>
      </c>
      <c r="G29" s="46">
        <v>2</v>
      </c>
      <c r="H29" s="17" t="s">
        <v>869</v>
      </c>
      <c r="I29" s="17">
        <v>16570</v>
      </c>
      <c r="J29" s="16">
        <v>0.90669999999999995</v>
      </c>
      <c r="L29" s="14" t="s">
        <v>274</v>
      </c>
      <c r="M29" s="14" t="s">
        <v>275</v>
      </c>
      <c r="O29" s="37" t="s">
        <v>797</v>
      </c>
    </row>
    <row r="30" spans="1:15" ht="15" customHeight="1" x14ac:dyDescent="0.2">
      <c r="A30" s="14" t="s">
        <v>30</v>
      </c>
      <c r="B30" s="14" t="s">
        <v>31</v>
      </c>
      <c r="C30" s="15" t="s">
        <v>621</v>
      </c>
      <c r="D30" s="16">
        <v>15</v>
      </c>
      <c r="E30" s="47">
        <v>5</v>
      </c>
      <c r="F30" s="46">
        <v>1</v>
      </c>
      <c r="G30" s="46">
        <v>3</v>
      </c>
      <c r="H30" s="17" t="s">
        <v>658</v>
      </c>
      <c r="I30" s="17">
        <v>16569</v>
      </c>
      <c r="J30" s="16">
        <v>0.94479999999999997</v>
      </c>
      <c r="L30" s="14" t="s">
        <v>276</v>
      </c>
      <c r="M30" s="14" t="s">
        <v>277</v>
      </c>
      <c r="N30" s="14" t="s">
        <v>278</v>
      </c>
      <c r="O30" s="37" t="s">
        <v>797</v>
      </c>
    </row>
    <row r="31" spans="1:15" ht="15" customHeight="1" x14ac:dyDescent="0.2">
      <c r="A31" s="14" t="s">
        <v>110</v>
      </c>
      <c r="B31" s="14" t="s">
        <v>653</v>
      </c>
      <c r="C31" s="15" t="s">
        <v>622</v>
      </c>
      <c r="D31" s="16">
        <v>28</v>
      </c>
      <c r="E31" s="47">
        <v>7</v>
      </c>
      <c r="F31" s="46">
        <v>4</v>
      </c>
      <c r="G31" s="46">
        <v>2</v>
      </c>
      <c r="H31" s="17" t="s">
        <v>658</v>
      </c>
      <c r="I31" s="17">
        <v>16569</v>
      </c>
      <c r="J31" s="16">
        <v>0.92220000000000002</v>
      </c>
      <c r="K31" s="14" t="s">
        <v>279</v>
      </c>
      <c r="L31" s="14" t="s">
        <v>280</v>
      </c>
      <c r="M31" s="14" t="s">
        <v>281</v>
      </c>
      <c r="N31" s="14" t="s">
        <v>282</v>
      </c>
      <c r="O31" s="37" t="s">
        <v>797</v>
      </c>
    </row>
    <row r="32" spans="1:15" ht="15" customHeight="1" x14ac:dyDescent="0.2">
      <c r="A32" s="14" t="s">
        <v>53</v>
      </c>
      <c r="B32" s="14" t="s">
        <v>54</v>
      </c>
      <c r="C32" s="15" t="s">
        <v>623</v>
      </c>
      <c r="D32" s="16">
        <v>12</v>
      </c>
      <c r="E32" s="47">
        <v>3</v>
      </c>
      <c r="F32" s="46">
        <v>2</v>
      </c>
      <c r="G32" s="46">
        <v>2</v>
      </c>
      <c r="H32" s="17" t="s">
        <v>658</v>
      </c>
      <c r="I32" s="17">
        <v>16569</v>
      </c>
      <c r="J32" s="16">
        <v>1</v>
      </c>
      <c r="L32" s="14" t="s">
        <v>283</v>
      </c>
      <c r="M32" s="14" t="s">
        <v>284</v>
      </c>
      <c r="N32" s="14" t="s">
        <v>285</v>
      </c>
      <c r="O32" s="37" t="s">
        <v>797</v>
      </c>
    </row>
    <row r="33" spans="1:17" ht="15" customHeight="1" x14ac:dyDescent="0.2">
      <c r="A33" s="14" t="s">
        <v>78</v>
      </c>
      <c r="B33" s="14" t="s">
        <v>79</v>
      </c>
      <c r="C33" s="15" t="s">
        <v>624</v>
      </c>
      <c r="D33" s="16">
        <v>32</v>
      </c>
      <c r="E33" s="47">
        <v>13</v>
      </c>
      <c r="F33" s="46"/>
      <c r="G33" s="46">
        <v>7</v>
      </c>
      <c r="H33" s="17" t="s">
        <v>658</v>
      </c>
      <c r="I33" s="17">
        <v>16569</v>
      </c>
      <c r="J33" s="16">
        <v>0.96060000000000001</v>
      </c>
      <c r="L33" s="14" t="s">
        <v>286</v>
      </c>
      <c r="M33" s="14" t="s">
        <v>287</v>
      </c>
      <c r="O33" s="37" t="s">
        <v>797</v>
      </c>
    </row>
    <row r="34" spans="1:17" ht="15" customHeight="1" x14ac:dyDescent="0.2">
      <c r="A34" s="14" t="s">
        <v>80</v>
      </c>
      <c r="B34" s="14" t="s">
        <v>81</v>
      </c>
      <c r="C34" s="15" t="s">
        <v>625</v>
      </c>
      <c r="D34" s="16">
        <v>36</v>
      </c>
      <c r="E34" s="47">
        <v>13</v>
      </c>
      <c r="F34" s="46">
        <v>2</v>
      </c>
      <c r="G34" s="46">
        <v>7</v>
      </c>
      <c r="H34" s="17" t="s">
        <v>658</v>
      </c>
      <c r="I34" s="17">
        <v>16569</v>
      </c>
      <c r="J34" s="16">
        <v>1</v>
      </c>
      <c r="L34" s="14" t="s">
        <v>288</v>
      </c>
      <c r="M34" s="14" t="s">
        <v>289</v>
      </c>
      <c r="N34" s="14" t="s">
        <v>290</v>
      </c>
      <c r="O34" s="37" t="s">
        <v>798</v>
      </c>
    </row>
    <row r="35" spans="1:17" ht="15" customHeight="1" x14ac:dyDescent="0.2">
      <c r="A35" s="14" t="s">
        <v>28</v>
      </c>
      <c r="B35" s="14" t="s">
        <v>654</v>
      </c>
      <c r="C35" s="15" t="s">
        <v>626</v>
      </c>
      <c r="D35" s="16">
        <v>12</v>
      </c>
      <c r="E35" s="47">
        <v>3</v>
      </c>
      <c r="F35" s="46"/>
      <c r="G35" s="46">
        <v>2</v>
      </c>
      <c r="H35" s="17" t="s">
        <v>871</v>
      </c>
      <c r="I35" s="17">
        <v>16567</v>
      </c>
      <c r="J35" s="16">
        <v>0.91700000000000004</v>
      </c>
      <c r="K35" s="14" t="s">
        <v>291</v>
      </c>
      <c r="L35" s="14" t="s">
        <v>292</v>
      </c>
      <c r="M35" s="14" t="s">
        <v>293</v>
      </c>
      <c r="O35" s="37" t="s">
        <v>798</v>
      </c>
    </row>
    <row r="36" spans="1:17" ht="15" customHeight="1" x14ac:dyDescent="0.2">
      <c r="A36" s="14" t="s">
        <v>94</v>
      </c>
      <c r="B36" s="14" t="s">
        <v>95</v>
      </c>
      <c r="C36" s="15" t="s">
        <v>627</v>
      </c>
      <c r="D36" s="16">
        <v>29</v>
      </c>
      <c r="E36" s="47">
        <v>10</v>
      </c>
      <c r="F36" s="46">
        <v>2</v>
      </c>
      <c r="G36" s="46">
        <v>4</v>
      </c>
      <c r="H36" s="17" t="s">
        <v>869</v>
      </c>
      <c r="I36" s="17">
        <v>16570</v>
      </c>
      <c r="J36" s="16">
        <v>0.96740000000000004</v>
      </c>
      <c r="L36" s="14" t="s">
        <v>294</v>
      </c>
      <c r="M36" s="14" t="s">
        <v>295</v>
      </c>
      <c r="N36" s="14" t="s">
        <v>296</v>
      </c>
      <c r="O36" s="37" t="s">
        <v>798</v>
      </c>
    </row>
    <row r="37" spans="1:17" ht="15" customHeight="1" x14ac:dyDescent="0.2">
      <c r="A37" s="14" t="s">
        <v>34</v>
      </c>
      <c r="B37" s="14" t="s">
        <v>35</v>
      </c>
      <c r="C37" s="15" t="s">
        <v>628</v>
      </c>
      <c r="D37" s="16">
        <v>16</v>
      </c>
      <c r="E37" s="47">
        <v>8</v>
      </c>
      <c r="F37" s="46">
        <v>3</v>
      </c>
      <c r="G37" s="46">
        <v>3</v>
      </c>
      <c r="H37" s="17" t="s">
        <v>868</v>
      </c>
      <c r="I37" s="17">
        <v>16573</v>
      </c>
      <c r="J37" s="16">
        <v>0.96460000000000001</v>
      </c>
      <c r="L37" s="14" t="s">
        <v>297</v>
      </c>
      <c r="M37" s="14" t="s">
        <v>298</v>
      </c>
      <c r="N37" s="14" t="s">
        <v>299</v>
      </c>
      <c r="O37" s="37" t="s">
        <v>798</v>
      </c>
    </row>
    <row r="38" spans="1:17" ht="15" customHeight="1" x14ac:dyDescent="0.2">
      <c r="A38" s="14" t="s">
        <v>24</v>
      </c>
      <c r="B38" s="14" t="s">
        <v>25</v>
      </c>
      <c r="C38" s="15" t="s">
        <v>629</v>
      </c>
      <c r="D38" s="16">
        <v>15</v>
      </c>
      <c r="E38" s="47">
        <v>6</v>
      </c>
      <c r="F38" s="46">
        <v>2</v>
      </c>
      <c r="G38" s="46">
        <v>4</v>
      </c>
      <c r="H38" s="17" t="s">
        <v>869</v>
      </c>
      <c r="I38" s="17">
        <v>16570</v>
      </c>
      <c r="J38" s="16">
        <v>0.97030000000000005</v>
      </c>
      <c r="L38" s="14" t="s">
        <v>300</v>
      </c>
      <c r="M38" s="14" t="s">
        <v>301</v>
      </c>
      <c r="O38" s="37" t="s">
        <v>798</v>
      </c>
    </row>
    <row r="39" spans="1:17" ht="15" customHeight="1" x14ac:dyDescent="0.2">
      <c r="A39" s="14" t="s">
        <v>59</v>
      </c>
      <c r="B39" s="14" t="s">
        <v>60</v>
      </c>
      <c r="C39" s="15" t="s">
        <v>630</v>
      </c>
      <c r="D39" s="16">
        <v>14</v>
      </c>
      <c r="E39" s="47">
        <v>6</v>
      </c>
      <c r="F39" s="46">
        <v>2</v>
      </c>
      <c r="G39" s="46">
        <v>3</v>
      </c>
      <c r="H39" s="17" t="s">
        <v>658</v>
      </c>
      <c r="I39" s="17">
        <v>16569</v>
      </c>
      <c r="J39" s="16">
        <v>0.97</v>
      </c>
      <c r="L39" s="14" t="s">
        <v>302</v>
      </c>
      <c r="M39" s="14" t="s">
        <v>303</v>
      </c>
      <c r="N39" s="14" t="s">
        <v>304</v>
      </c>
      <c r="O39" s="37" t="s">
        <v>798</v>
      </c>
    </row>
    <row r="40" spans="1:17" ht="15" customHeight="1" x14ac:dyDescent="0.2">
      <c r="A40" s="14" t="s">
        <v>61</v>
      </c>
      <c r="B40" s="14" t="s">
        <v>62</v>
      </c>
      <c r="C40" s="15" t="s">
        <v>631</v>
      </c>
      <c r="D40" s="16">
        <v>11</v>
      </c>
      <c r="E40" s="47">
        <v>3</v>
      </c>
      <c r="F40" s="49"/>
      <c r="G40" s="46">
        <v>2</v>
      </c>
      <c r="H40" s="17" t="s">
        <v>658</v>
      </c>
      <c r="I40" s="17">
        <v>16569</v>
      </c>
      <c r="J40" s="16">
        <v>1</v>
      </c>
      <c r="L40" s="14" t="s">
        <v>305</v>
      </c>
      <c r="M40" s="14" t="s">
        <v>306</v>
      </c>
      <c r="O40" s="37" t="s">
        <v>798</v>
      </c>
    </row>
    <row r="41" spans="1:17" ht="15" customHeight="1" x14ac:dyDescent="0.2">
      <c r="A41" s="14" t="s">
        <v>82</v>
      </c>
      <c r="B41" s="14" t="s">
        <v>83</v>
      </c>
      <c r="C41" s="15" t="s">
        <v>632</v>
      </c>
      <c r="D41" s="16">
        <v>38</v>
      </c>
      <c r="E41" s="47">
        <v>12</v>
      </c>
      <c r="F41" s="46">
        <v>5</v>
      </c>
      <c r="G41" s="46">
        <v>4</v>
      </c>
      <c r="H41" s="17" t="s">
        <v>869</v>
      </c>
      <c r="I41" s="17">
        <v>16570</v>
      </c>
      <c r="J41" s="16">
        <v>0.96870000000000001</v>
      </c>
      <c r="K41" s="14" t="s">
        <v>307</v>
      </c>
      <c r="L41" s="14" t="s">
        <v>308</v>
      </c>
      <c r="M41" s="14" t="s">
        <v>309</v>
      </c>
      <c r="O41" s="37" t="s">
        <v>798</v>
      </c>
    </row>
    <row r="42" spans="1:17" ht="15" customHeight="1" x14ac:dyDescent="0.2">
      <c r="A42" s="14" t="s">
        <v>49</v>
      </c>
      <c r="B42" s="14" t="s">
        <v>50</v>
      </c>
      <c r="C42" s="15" t="s">
        <v>633</v>
      </c>
      <c r="D42" s="16">
        <v>13</v>
      </c>
      <c r="E42" s="47">
        <v>4</v>
      </c>
      <c r="F42" s="49"/>
      <c r="G42" s="46">
        <v>3</v>
      </c>
      <c r="H42" s="17" t="s">
        <v>658</v>
      </c>
      <c r="I42" s="17">
        <v>16569</v>
      </c>
      <c r="J42" s="16">
        <v>0.95889999999999997</v>
      </c>
      <c r="L42" s="14" t="s">
        <v>310</v>
      </c>
      <c r="M42" s="14" t="s">
        <v>311</v>
      </c>
      <c r="O42" s="37" t="s">
        <v>798</v>
      </c>
    </row>
    <row r="43" spans="1:17" ht="15" customHeight="1" x14ac:dyDescent="0.2">
      <c r="A43" s="14" t="s">
        <v>57</v>
      </c>
      <c r="B43" s="14" t="s">
        <v>58</v>
      </c>
      <c r="C43" s="15" t="s">
        <v>634</v>
      </c>
      <c r="D43" s="16">
        <v>15</v>
      </c>
      <c r="E43" s="47">
        <v>7</v>
      </c>
      <c r="F43" s="46">
        <v>2</v>
      </c>
      <c r="G43" s="46">
        <v>3</v>
      </c>
      <c r="H43" s="17" t="s">
        <v>868</v>
      </c>
      <c r="I43" s="17">
        <v>16573</v>
      </c>
      <c r="J43" s="16">
        <v>0.87260000000000004</v>
      </c>
      <c r="L43" s="14" t="s">
        <v>312</v>
      </c>
      <c r="M43" s="14" t="s">
        <v>313</v>
      </c>
      <c r="N43" s="14" t="s">
        <v>314</v>
      </c>
      <c r="O43" s="37" t="s">
        <v>798</v>
      </c>
    </row>
    <row r="44" spans="1:17" ht="15" customHeight="1" x14ac:dyDescent="0.2">
      <c r="A44" s="14" t="s">
        <v>38</v>
      </c>
      <c r="B44" s="14" t="s">
        <v>39</v>
      </c>
      <c r="C44" s="15" t="s">
        <v>635</v>
      </c>
      <c r="D44" s="16">
        <v>11</v>
      </c>
      <c r="E44" s="47">
        <v>3</v>
      </c>
      <c r="F44" s="49"/>
      <c r="G44" s="46">
        <v>2</v>
      </c>
      <c r="H44" s="17" t="s">
        <v>658</v>
      </c>
      <c r="I44" s="17">
        <v>16569</v>
      </c>
      <c r="J44" s="16">
        <v>0.80030000000000001</v>
      </c>
      <c r="L44" s="14" t="s">
        <v>315</v>
      </c>
      <c r="M44" s="14" t="s">
        <v>316</v>
      </c>
      <c r="N44" s="14" t="s">
        <v>317</v>
      </c>
      <c r="O44" s="37" t="s">
        <v>798</v>
      </c>
    </row>
    <row r="45" spans="1:17" ht="15" customHeight="1" x14ac:dyDescent="0.2">
      <c r="A45" s="14" t="s">
        <v>67</v>
      </c>
      <c r="B45" s="14" t="s">
        <v>68</v>
      </c>
      <c r="C45" s="15" t="s">
        <v>636</v>
      </c>
      <c r="D45" s="16">
        <v>13</v>
      </c>
      <c r="E45" s="47">
        <v>3</v>
      </c>
      <c r="F45" s="46">
        <v>1</v>
      </c>
      <c r="G45" s="46">
        <v>2</v>
      </c>
      <c r="H45" s="17" t="s">
        <v>658</v>
      </c>
      <c r="I45" s="17">
        <v>16569</v>
      </c>
      <c r="J45" s="16">
        <v>1</v>
      </c>
      <c r="L45" s="14" t="s">
        <v>318</v>
      </c>
      <c r="M45" s="14" t="s">
        <v>319</v>
      </c>
      <c r="O45" s="37" t="s">
        <v>798</v>
      </c>
    </row>
    <row r="46" spans="1:17" ht="15" customHeight="1" x14ac:dyDescent="0.2">
      <c r="A46" s="14" t="s">
        <v>86</v>
      </c>
      <c r="B46" s="14" t="s">
        <v>87</v>
      </c>
      <c r="C46" s="15" t="s">
        <v>637</v>
      </c>
      <c r="D46" s="16">
        <v>35</v>
      </c>
      <c r="E46" s="47">
        <v>12</v>
      </c>
      <c r="F46" s="46">
        <v>6</v>
      </c>
      <c r="G46" s="46">
        <v>3</v>
      </c>
      <c r="H46" s="17" t="s">
        <v>658</v>
      </c>
      <c r="I46" s="17">
        <v>16569</v>
      </c>
      <c r="J46" s="16">
        <v>0.9224</v>
      </c>
      <c r="K46" s="14" t="s">
        <v>320</v>
      </c>
      <c r="L46" s="14" t="s">
        <v>321</v>
      </c>
      <c r="M46" s="14" t="s">
        <v>322</v>
      </c>
      <c r="O46" s="37" t="s">
        <v>798</v>
      </c>
    </row>
    <row r="47" spans="1:17" ht="15" customHeight="1" x14ac:dyDescent="0.2">
      <c r="A47" s="14" t="s">
        <v>76</v>
      </c>
      <c r="B47" s="14" t="s">
        <v>77</v>
      </c>
      <c r="C47" s="15" t="s">
        <v>638</v>
      </c>
      <c r="D47" s="16">
        <v>30</v>
      </c>
      <c r="E47" s="47">
        <v>11</v>
      </c>
      <c r="F47" s="46">
        <v>3</v>
      </c>
      <c r="G47" s="46">
        <v>5</v>
      </c>
      <c r="H47" s="17" t="s">
        <v>658</v>
      </c>
      <c r="I47" s="17">
        <v>16569</v>
      </c>
      <c r="J47" s="16">
        <v>0.97799999999999998</v>
      </c>
      <c r="L47" s="14" t="s">
        <v>323</v>
      </c>
      <c r="M47" s="14" t="s">
        <v>324</v>
      </c>
      <c r="O47" s="37" t="s">
        <v>798</v>
      </c>
    </row>
    <row r="48" spans="1:17" ht="15" customHeight="1" x14ac:dyDescent="0.2">
      <c r="A48" s="14" t="s">
        <v>65</v>
      </c>
      <c r="B48" s="14" t="s">
        <v>66</v>
      </c>
      <c r="C48" s="20" t="s">
        <v>639</v>
      </c>
      <c r="D48" s="19">
        <v>13</v>
      </c>
      <c r="E48" s="47">
        <v>5</v>
      </c>
      <c r="F48" s="46">
        <v>1</v>
      </c>
      <c r="G48" s="46">
        <v>4</v>
      </c>
      <c r="H48" s="17" t="s">
        <v>869</v>
      </c>
      <c r="I48" s="17">
        <v>16570</v>
      </c>
      <c r="J48" s="16">
        <v>0.90629999999999999</v>
      </c>
      <c r="L48" s="14" t="s">
        <v>325</v>
      </c>
      <c r="M48" s="14" t="s">
        <v>326</v>
      </c>
      <c r="N48" s="14" t="s">
        <v>327</v>
      </c>
      <c r="O48" s="37" t="s">
        <v>798</v>
      </c>
      <c r="Q48" s="22"/>
    </row>
    <row r="49" spans="1:9" ht="15" customHeight="1" x14ac:dyDescent="0.2">
      <c r="C49" s="74" t="s">
        <v>837</v>
      </c>
      <c r="D49" s="16">
        <f>AVERAGE(D2:D48)</f>
        <v>24.404255319148938</v>
      </c>
      <c r="E49" s="16">
        <f>AVERAGE(E2:E48)</f>
        <v>8.2765957446808507</v>
      </c>
      <c r="F49" s="16">
        <f>AVERAGE(F2:F48)</f>
        <v>3.2439024390243905</v>
      </c>
      <c r="G49" s="16">
        <f>AVERAGE(G2:G42)</f>
        <v>3.7317073170731709</v>
      </c>
      <c r="H49" s="75" t="s">
        <v>837</v>
      </c>
      <c r="I49" s="16">
        <f>AVERAGE(I2:I48)</f>
        <v>16547.553191489362</v>
      </c>
    </row>
    <row r="50" spans="1:9" ht="15" customHeight="1" x14ac:dyDescent="0.2">
      <c r="C50" s="74" t="s">
        <v>838</v>
      </c>
      <c r="D50" s="16">
        <f>MAX(D2:D48)</f>
        <v>47</v>
      </c>
      <c r="E50" s="16">
        <f>MAX(E2:E48)</f>
        <v>15</v>
      </c>
      <c r="F50" s="16">
        <f>MAX(F2:F48)</f>
        <v>8</v>
      </c>
      <c r="G50" s="16">
        <f>MAX(G2:G42)</f>
        <v>7</v>
      </c>
      <c r="H50" s="75" t="s">
        <v>838</v>
      </c>
      <c r="I50" s="16">
        <f>MAX(I2:I48)</f>
        <v>16573</v>
      </c>
    </row>
    <row r="51" spans="1:9" ht="15" customHeight="1" x14ac:dyDescent="0.2">
      <c r="C51" s="74" t="s">
        <v>839</v>
      </c>
      <c r="D51" s="16">
        <f>MIN(D2:D48)</f>
        <v>11</v>
      </c>
      <c r="E51" s="16">
        <f>MIN(E2:E48)</f>
        <v>3</v>
      </c>
      <c r="F51" s="16">
        <f>MIN(F2:F48)</f>
        <v>1</v>
      </c>
      <c r="G51" s="16">
        <f>MIN(G2:G42)</f>
        <v>2</v>
      </c>
      <c r="H51" s="75" t="s">
        <v>839</v>
      </c>
      <c r="I51" s="16">
        <f>MIN(I2:I48)</f>
        <v>15568</v>
      </c>
    </row>
    <row r="52" spans="1:9" ht="15" customHeight="1" x14ac:dyDescent="0.2">
      <c r="C52" s="74" t="s">
        <v>855</v>
      </c>
      <c r="D52" s="16">
        <f>MODE(D2:D48)</f>
        <v>15</v>
      </c>
      <c r="E52" s="16">
        <f t="shared" ref="E52:G52" si="0">MODE(E2:E48)</f>
        <v>11</v>
      </c>
      <c r="F52" s="16">
        <f t="shared" si="0"/>
        <v>1</v>
      </c>
      <c r="G52" s="16">
        <f t="shared" si="0"/>
        <v>2</v>
      </c>
      <c r="H52" s="76"/>
    </row>
    <row r="53" spans="1:9" ht="15" customHeight="1" x14ac:dyDescent="0.2">
      <c r="A53" s="14" t="s">
        <v>659</v>
      </c>
    </row>
    <row r="54" spans="1:9" ht="15" customHeight="1" x14ac:dyDescent="0.2">
      <c r="A54" s="14" t="s">
        <v>860</v>
      </c>
    </row>
  </sheetData>
  <sortState xmlns:xlrd2="http://schemas.microsoft.com/office/spreadsheetml/2017/richdata2" ref="Q1:Q106">
    <sortCondition ref="Q1:Q106"/>
  </sortState>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4F49E3-759D-431C-ACCD-DD7DF990EB6A}">
  <dimension ref="A1:D52"/>
  <sheetViews>
    <sheetView topLeftCell="A40" workbookViewId="0">
      <selection activeCell="B52" sqref="B52:C52"/>
    </sheetView>
  </sheetViews>
  <sheetFormatPr baseColWidth="10" defaultRowHeight="14.25" x14ac:dyDescent="0.2"/>
  <cols>
    <col min="1" max="1" width="15.85546875" style="49" customWidth="1"/>
    <col min="2" max="2" width="21.85546875" style="49" customWidth="1"/>
    <col min="3" max="3" width="18.42578125" style="46" customWidth="1"/>
    <col min="4" max="16384" width="11.42578125" style="49"/>
  </cols>
  <sheetData>
    <row r="1" spans="1:4" ht="15" x14ac:dyDescent="0.25">
      <c r="A1" s="65" t="s">
        <v>952</v>
      </c>
      <c r="B1" s="65" t="s">
        <v>953</v>
      </c>
      <c r="C1" s="66" t="s">
        <v>954</v>
      </c>
      <c r="D1" s="65" t="s">
        <v>955</v>
      </c>
    </row>
    <row r="2" spans="1:4" x14ac:dyDescent="0.2">
      <c r="A2" s="49" t="s">
        <v>184</v>
      </c>
      <c r="B2" s="49" t="s">
        <v>875</v>
      </c>
      <c r="C2" s="46">
        <v>11</v>
      </c>
      <c r="D2" s="49" t="s">
        <v>876</v>
      </c>
    </row>
    <row r="3" spans="1:4" x14ac:dyDescent="0.2">
      <c r="A3" s="49" t="s">
        <v>186</v>
      </c>
      <c r="B3" s="49" t="s">
        <v>877</v>
      </c>
      <c r="C3" s="46">
        <v>4</v>
      </c>
      <c r="D3" s="49" t="s">
        <v>878</v>
      </c>
    </row>
    <row r="4" spans="1:4" x14ac:dyDescent="0.2">
      <c r="A4" s="49" t="s">
        <v>18</v>
      </c>
      <c r="B4" s="49" t="s">
        <v>875</v>
      </c>
      <c r="C4" s="46">
        <v>11</v>
      </c>
      <c r="D4" s="49" t="s">
        <v>876</v>
      </c>
    </row>
    <row r="5" spans="1:4" x14ac:dyDescent="0.2">
      <c r="A5" s="49" t="s">
        <v>98</v>
      </c>
      <c r="B5" s="49" t="s">
        <v>99</v>
      </c>
      <c r="C5" s="46">
        <v>11</v>
      </c>
      <c r="D5" s="49" t="s">
        <v>879</v>
      </c>
    </row>
    <row r="6" spans="1:4" x14ac:dyDescent="0.2">
      <c r="A6" s="49" t="s">
        <v>13</v>
      </c>
      <c r="B6" s="49" t="s">
        <v>880</v>
      </c>
      <c r="C6" s="46">
        <v>9</v>
      </c>
      <c r="D6" s="49" t="s">
        <v>881</v>
      </c>
    </row>
    <row r="7" spans="1:4" x14ac:dyDescent="0.2">
      <c r="A7" s="49" t="s">
        <v>1</v>
      </c>
      <c r="B7" s="49" t="s">
        <v>2</v>
      </c>
      <c r="C7" s="46">
        <v>14</v>
      </c>
      <c r="D7" s="49" t="s">
        <v>882</v>
      </c>
    </row>
    <row r="8" spans="1:4" x14ac:dyDescent="0.2">
      <c r="A8" s="49" t="s">
        <v>0</v>
      </c>
      <c r="B8" s="49" t="s">
        <v>883</v>
      </c>
      <c r="C8" s="46">
        <v>13</v>
      </c>
      <c r="D8" s="49" t="s">
        <v>884</v>
      </c>
    </row>
    <row r="9" spans="1:4" x14ac:dyDescent="0.2">
      <c r="A9" s="49" t="s">
        <v>176</v>
      </c>
      <c r="B9" s="49" t="s">
        <v>885</v>
      </c>
      <c r="C9" s="46">
        <v>12</v>
      </c>
      <c r="D9" s="49" t="s">
        <v>886</v>
      </c>
    </row>
    <row r="10" spans="1:4" x14ac:dyDescent="0.2">
      <c r="A10" s="49" t="s">
        <v>177</v>
      </c>
      <c r="B10" s="49" t="s">
        <v>887</v>
      </c>
      <c r="C10" s="46">
        <v>15</v>
      </c>
      <c r="D10" s="49" t="s">
        <v>888</v>
      </c>
    </row>
    <row r="11" spans="1:4" x14ac:dyDescent="0.2">
      <c r="A11" s="49" t="s">
        <v>178</v>
      </c>
      <c r="B11" s="49" t="s">
        <v>889</v>
      </c>
      <c r="C11" s="46">
        <v>13</v>
      </c>
      <c r="D11" s="49" t="s">
        <v>890</v>
      </c>
    </row>
    <row r="12" spans="1:4" x14ac:dyDescent="0.2">
      <c r="A12" s="49" t="s">
        <v>180</v>
      </c>
      <c r="B12" s="49" t="s">
        <v>891</v>
      </c>
      <c r="C12" s="46">
        <v>11</v>
      </c>
      <c r="D12" s="49" t="s">
        <v>892</v>
      </c>
    </row>
    <row r="13" spans="1:4" x14ac:dyDescent="0.2">
      <c r="A13" s="49" t="s">
        <v>182</v>
      </c>
      <c r="B13" s="49" t="s">
        <v>893</v>
      </c>
      <c r="C13" s="46">
        <v>15</v>
      </c>
      <c r="D13" s="49" t="s">
        <v>894</v>
      </c>
    </row>
    <row r="14" spans="1:4" x14ac:dyDescent="0.2">
      <c r="A14" s="49" t="s">
        <v>32</v>
      </c>
      <c r="B14" s="49" t="s">
        <v>895</v>
      </c>
      <c r="C14" s="46">
        <v>4</v>
      </c>
      <c r="D14" s="49" t="s">
        <v>896</v>
      </c>
    </row>
    <row r="15" spans="1:4" x14ac:dyDescent="0.2">
      <c r="A15" s="49" t="s">
        <v>36</v>
      </c>
      <c r="B15" s="49" t="s">
        <v>897</v>
      </c>
      <c r="C15" s="46">
        <v>11</v>
      </c>
      <c r="D15" s="49" t="s">
        <v>898</v>
      </c>
    </row>
    <row r="16" spans="1:4" x14ac:dyDescent="0.2">
      <c r="A16" s="49" t="s">
        <v>69</v>
      </c>
      <c r="B16" s="49" t="s">
        <v>899</v>
      </c>
      <c r="C16" s="46">
        <v>4</v>
      </c>
      <c r="D16" s="49" t="s">
        <v>900</v>
      </c>
    </row>
    <row r="17" spans="1:4" x14ac:dyDescent="0.2">
      <c r="A17" s="49" t="s">
        <v>71</v>
      </c>
      <c r="B17" s="49" t="s">
        <v>899</v>
      </c>
      <c r="C17" s="46">
        <v>6</v>
      </c>
      <c r="D17" s="49" t="s">
        <v>901</v>
      </c>
    </row>
    <row r="18" spans="1:4" x14ac:dyDescent="0.2">
      <c r="A18" s="49" t="s">
        <v>92</v>
      </c>
      <c r="B18" s="49" t="s">
        <v>93</v>
      </c>
      <c r="C18" s="46">
        <v>14</v>
      </c>
      <c r="D18" s="49" t="s">
        <v>902</v>
      </c>
    </row>
    <row r="19" spans="1:4" x14ac:dyDescent="0.2">
      <c r="A19" s="49" t="s">
        <v>51</v>
      </c>
      <c r="B19" s="49" t="s">
        <v>43</v>
      </c>
      <c r="C19" s="46">
        <v>3</v>
      </c>
      <c r="D19" s="49" t="s">
        <v>903</v>
      </c>
    </row>
    <row r="20" spans="1:4" x14ac:dyDescent="0.2">
      <c r="A20" s="49" t="s">
        <v>75</v>
      </c>
      <c r="B20" s="49" t="s">
        <v>904</v>
      </c>
      <c r="C20" s="46">
        <v>4</v>
      </c>
      <c r="D20" s="49" t="s">
        <v>905</v>
      </c>
    </row>
    <row r="21" spans="1:4" x14ac:dyDescent="0.2">
      <c r="A21" s="49" t="s">
        <v>55</v>
      </c>
      <c r="B21" s="49" t="s">
        <v>906</v>
      </c>
      <c r="C21" s="46">
        <v>6</v>
      </c>
      <c r="D21" s="49" t="s">
        <v>907</v>
      </c>
    </row>
    <row r="22" spans="1:4" x14ac:dyDescent="0.2">
      <c r="A22" s="49" t="s">
        <v>102</v>
      </c>
      <c r="B22" s="49" t="s">
        <v>908</v>
      </c>
      <c r="C22" s="46">
        <v>8</v>
      </c>
      <c r="D22" s="49" t="s">
        <v>909</v>
      </c>
    </row>
    <row r="23" spans="1:4" x14ac:dyDescent="0.2">
      <c r="A23" s="49" t="s">
        <v>112</v>
      </c>
      <c r="B23" s="49" t="s">
        <v>113</v>
      </c>
      <c r="C23" s="46">
        <v>14</v>
      </c>
      <c r="D23" s="49" t="s">
        <v>910</v>
      </c>
    </row>
    <row r="24" spans="1:4" x14ac:dyDescent="0.2">
      <c r="A24" s="49" t="s">
        <v>20</v>
      </c>
      <c r="B24" s="49" t="s">
        <v>911</v>
      </c>
      <c r="C24" s="46">
        <v>5</v>
      </c>
      <c r="D24" s="49" t="s">
        <v>912</v>
      </c>
    </row>
    <row r="25" spans="1:4" x14ac:dyDescent="0.2">
      <c r="A25" s="49" t="s">
        <v>88</v>
      </c>
      <c r="B25" s="49" t="s">
        <v>913</v>
      </c>
      <c r="C25" s="46">
        <v>12</v>
      </c>
      <c r="D25" s="49" t="s">
        <v>914</v>
      </c>
    </row>
    <row r="26" spans="1:4" x14ac:dyDescent="0.2">
      <c r="A26" s="49" t="s">
        <v>73</v>
      </c>
      <c r="B26" s="49" t="s">
        <v>915</v>
      </c>
      <c r="C26" s="46">
        <v>6</v>
      </c>
      <c r="D26" s="49" t="s">
        <v>916</v>
      </c>
    </row>
    <row r="27" spans="1:4" x14ac:dyDescent="0.2">
      <c r="A27" s="49" t="s">
        <v>111</v>
      </c>
      <c r="B27" s="49" t="s">
        <v>917</v>
      </c>
      <c r="C27" s="46">
        <v>4</v>
      </c>
      <c r="D27" s="49" t="s">
        <v>918</v>
      </c>
    </row>
    <row r="28" spans="1:4" x14ac:dyDescent="0.2">
      <c r="A28" s="49" t="s">
        <v>63</v>
      </c>
      <c r="B28" s="49" t="s">
        <v>64</v>
      </c>
      <c r="C28" s="46">
        <v>8</v>
      </c>
      <c r="D28" s="49" t="s">
        <v>919</v>
      </c>
    </row>
    <row r="29" spans="1:4" x14ac:dyDescent="0.2">
      <c r="A29" s="49" t="s">
        <v>26</v>
      </c>
      <c r="B29" s="49" t="s">
        <v>920</v>
      </c>
      <c r="C29" s="46">
        <v>7</v>
      </c>
      <c r="D29" s="49" t="s">
        <v>921</v>
      </c>
    </row>
    <row r="30" spans="1:4" x14ac:dyDescent="0.2">
      <c r="A30" s="49" t="s">
        <v>30</v>
      </c>
      <c r="B30" s="49" t="s">
        <v>922</v>
      </c>
      <c r="C30" s="46">
        <v>5</v>
      </c>
      <c r="D30" s="49" t="s">
        <v>923</v>
      </c>
    </row>
    <row r="31" spans="1:4" x14ac:dyDescent="0.2">
      <c r="A31" s="49" t="s">
        <v>110</v>
      </c>
      <c r="B31" s="49" t="s">
        <v>924</v>
      </c>
      <c r="C31" s="46">
        <v>7</v>
      </c>
      <c r="D31" s="49" t="s">
        <v>925</v>
      </c>
    </row>
    <row r="32" spans="1:4" x14ac:dyDescent="0.2">
      <c r="A32" s="49" t="s">
        <v>53</v>
      </c>
      <c r="B32" s="49" t="s">
        <v>43</v>
      </c>
      <c r="C32" s="46">
        <v>3</v>
      </c>
      <c r="D32" s="49" t="s">
        <v>903</v>
      </c>
    </row>
    <row r="33" spans="1:4" x14ac:dyDescent="0.2">
      <c r="A33" s="49" t="s">
        <v>78</v>
      </c>
      <c r="B33" s="49" t="s">
        <v>79</v>
      </c>
      <c r="C33" s="46">
        <v>13</v>
      </c>
      <c r="D33" s="49" t="s">
        <v>926</v>
      </c>
    </row>
    <row r="34" spans="1:4" x14ac:dyDescent="0.2">
      <c r="A34" s="49" t="s">
        <v>80</v>
      </c>
      <c r="B34" s="49" t="s">
        <v>927</v>
      </c>
      <c r="C34" s="46">
        <v>13</v>
      </c>
      <c r="D34" s="49" t="s">
        <v>928</v>
      </c>
    </row>
    <row r="35" spans="1:4" x14ac:dyDescent="0.2">
      <c r="A35" s="49" t="s">
        <v>28</v>
      </c>
      <c r="B35" s="49" t="s">
        <v>43</v>
      </c>
      <c r="C35" s="46">
        <v>3</v>
      </c>
      <c r="D35" s="49" t="s">
        <v>929</v>
      </c>
    </row>
    <row r="36" spans="1:4" x14ac:dyDescent="0.2">
      <c r="A36" s="49" t="s">
        <v>94</v>
      </c>
      <c r="B36" s="49" t="s">
        <v>930</v>
      </c>
      <c r="C36" s="46">
        <v>10</v>
      </c>
      <c r="D36" s="49" t="s">
        <v>931</v>
      </c>
    </row>
    <row r="37" spans="1:4" x14ac:dyDescent="0.2">
      <c r="A37" s="49" t="s">
        <v>34</v>
      </c>
      <c r="B37" s="49" t="s">
        <v>932</v>
      </c>
      <c r="C37" s="46">
        <v>8</v>
      </c>
      <c r="D37" s="49" t="s">
        <v>933</v>
      </c>
    </row>
    <row r="38" spans="1:4" x14ac:dyDescent="0.2">
      <c r="A38" s="49" t="s">
        <v>24</v>
      </c>
      <c r="B38" s="49" t="s">
        <v>934</v>
      </c>
      <c r="C38" s="46">
        <v>6</v>
      </c>
      <c r="D38" s="49" t="s">
        <v>935</v>
      </c>
    </row>
    <row r="39" spans="1:4" x14ac:dyDescent="0.2">
      <c r="A39" s="49" t="s">
        <v>59</v>
      </c>
      <c r="B39" s="49" t="s">
        <v>60</v>
      </c>
      <c r="C39" s="46">
        <v>6</v>
      </c>
      <c r="D39" s="49" t="s">
        <v>936</v>
      </c>
    </row>
    <row r="40" spans="1:4" x14ac:dyDescent="0.2">
      <c r="A40" s="49" t="s">
        <v>61</v>
      </c>
      <c r="B40" s="49" t="s">
        <v>43</v>
      </c>
      <c r="C40" s="46">
        <v>3</v>
      </c>
      <c r="D40" s="49" t="s">
        <v>903</v>
      </c>
    </row>
    <row r="41" spans="1:4" x14ac:dyDescent="0.2">
      <c r="A41" s="49" t="s">
        <v>82</v>
      </c>
      <c r="B41" s="49" t="s">
        <v>83</v>
      </c>
      <c r="C41" s="46">
        <v>12</v>
      </c>
      <c r="D41" s="49" t="s">
        <v>937</v>
      </c>
    </row>
    <row r="42" spans="1:4" x14ac:dyDescent="0.2">
      <c r="A42" s="49" t="s">
        <v>49</v>
      </c>
      <c r="B42" s="49" t="s">
        <v>938</v>
      </c>
      <c r="C42" s="46">
        <v>4</v>
      </c>
      <c r="D42" s="49" t="s">
        <v>939</v>
      </c>
    </row>
    <row r="43" spans="1:4" x14ac:dyDescent="0.2">
      <c r="A43" s="49" t="s">
        <v>57</v>
      </c>
      <c r="B43" s="49" t="s">
        <v>940</v>
      </c>
      <c r="C43" s="46">
        <v>7</v>
      </c>
      <c r="D43" s="49" t="s">
        <v>941</v>
      </c>
    </row>
    <row r="44" spans="1:4" x14ac:dyDescent="0.2">
      <c r="A44" s="49" t="s">
        <v>38</v>
      </c>
      <c r="B44" s="49" t="s">
        <v>942</v>
      </c>
      <c r="C44" s="46">
        <v>3</v>
      </c>
      <c r="D44" s="49" t="s">
        <v>943</v>
      </c>
    </row>
    <row r="45" spans="1:4" x14ac:dyDescent="0.2">
      <c r="A45" s="49" t="s">
        <v>67</v>
      </c>
      <c r="B45" s="49" t="s">
        <v>944</v>
      </c>
      <c r="C45" s="46">
        <v>3</v>
      </c>
      <c r="D45" s="49" t="s">
        <v>945</v>
      </c>
    </row>
    <row r="46" spans="1:4" x14ac:dyDescent="0.2">
      <c r="A46" s="49" t="s">
        <v>86</v>
      </c>
      <c r="B46" s="49" t="s">
        <v>946</v>
      </c>
      <c r="C46" s="46">
        <v>12</v>
      </c>
      <c r="D46" s="49" t="s">
        <v>947</v>
      </c>
    </row>
    <row r="47" spans="1:4" x14ac:dyDescent="0.2">
      <c r="A47" s="49" t="s">
        <v>76</v>
      </c>
      <c r="B47" s="49" t="s">
        <v>948</v>
      </c>
      <c r="C47" s="46">
        <v>11</v>
      </c>
      <c r="D47" s="49" t="s">
        <v>949</v>
      </c>
    </row>
    <row r="48" spans="1:4" x14ac:dyDescent="0.2">
      <c r="A48" s="49" t="s">
        <v>65</v>
      </c>
      <c r="B48" s="49" t="s">
        <v>950</v>
      </c>
      <c r="C48" s="46">
        <v>5</v>
      </c>
      <c r="D48" s="49" t="s">
        <v>951</v>
      </c>
    </row>
    <row r="49" spans="2:3" x14ac:dyDescent="0.2">
      <c r="B49" s="74" t="s">
        <v>837</v>
      </c>
      <c r="C49" s="16">
        <f>AVERAGE(C2:C48)</f>
        <v>8.2765957446808507</v>
      </c>
    </row>
    <row r="50" spans="2:3" x14ac:dyDescent="0.2">
      <c r="B50" s="74" t="s">
        <v>838</v>
      </c>
      <c r="C50" s="16">
        <f>MAX(C2:C48)</f>
        <v>15</v>
      </c>
    </row>
    <row r="51" spans="2:3" x14ac:dyDescent="0.2">
      <c r="B51" s="74" t="s">
        <v>839</v>
      </c>
      <c r="C51" s="16">
        <f>MIN(C2:C48)</f>
        <v>3</v>
      </c>
    </row>
    <row r="52" spans="2:3" x14ac:dyDescent="0.2">
      <c r="B52" s="74" t="s">
        <v>855</v>
      </c>
      <c r="C52" s="16">
        <f>MODE(C2:C48)</f>
        <v>11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E781C4-17B6-4B6F-937F-56776603D49A}">
  <dimension ref="A1:D61"/>
  <sheetViews>
    <sheetView topLeftCell="A43" workbookViewId="0">
      <selection activeCell="B49" sqref="B49:C52"/>
    </sheetView>
  </sheetViews>
  <sheetFormatPr baseColWidth="10" defaultRowHeight="14.25" x14ac:dyDescent="0.2"/>
  <cols>
    <col min="1" max="1" width="14.7109375" style="14" customWidth="1"/>
    <col min="2" max="2" width="11.42578125" style="49"/>
    <col min="3" max="3" width="19.28515625" style="49" customWidth="1"/>
    <col min="4" max="4" width="11.42578125" style="46"/>
    <col min="5" max="16384" width="11.42578125" style="49"/>
  </cols>
  <sheetData>
    <row r="1" spans="1:4" ht="15" x14ac:dyDescent="0.25">
      <c r="A1" s="65" t="s">
        <v>952</v>
      </c>
      <c r="B1" s="65" t="s">
        <v>953</v>
      </c>
      <c r="C1" s="66" t="s">
        <v>954</v>
      </c>
      <c r="D1" s="65" t="s">
        <v>955</v>
      </c>
    </row>
    <row r="2" spans="1:4" x14ac:dyDescent="0.2">
      <c r="A2" s="14" t="s">
        <v>184</v>
      </c>
      <c r="B2" s="49" t="s">
        <v>185</v>
      </c>
      <c r="C2" s="46">
        <v>6</v>
      </c>
      <c r="D2" s="49" t="s">
        <v>956</v>
      </c>
    </row>
    <row r="3" spans="1:4" x14ac:dyDescent="0.2">
      <c r="A3" s="14" t="s">
        <v>186</v>
      </c>
      <c r="B3" s="49" t="s">
        <v>877</v>
      </c>
      <c r="C3" s="46">
        <v>1</v>
      </c>
      <c r="D3" s="49" t="s">
        <v>957</v>
      </c>
    </row>
    <row r="4" spans="1:4" x14ac:dyDescent="0.2">
      <c r="A4" s="14" t="s">
        <v>18</v>
      </c>
      <c r="B4" s="49" t="s">
        <v>958</v>
      </c>
      <c r="C4" s="46">
        <v>4</v>
      </c>
      <c r="D4" s="49" t="s">
        <v>959</v>
      </c>
    </row>
    <row r="5" spans="1:4" x14ac:dyDescent="0.2">
      <c r="A5" s="14" t="s">
        <v>98</v>
      </c>
      <c r="B5" s="49" t="s">
        <v>99</v>
      </c>
      <c r="C5" s="46">
        <v>5</v>
      </c>
      <c r="D5" s="49" t="s">
        <v>960</v>
      </c>
    </row>
    <row r="6" spans="1:4" x14ac:dyDescent="0.2">
      <c r="A6" s="14" t="s">
        <v>13</v>
      </c>
      <c r="B6" s="49" t="s">
        <v>880</v>
      </c>
      <c r="C6" s="46">
        <v>3</v>
      </c>
      <c r="D6" s="49" t="s">
        <v>961</v>
      </c>
    </row>
    <row r="7" spans="1:4" x14ac:dyDescent="0.2">
      <c r="A7" s="14" t="s">
        <v>1</v>
      </c>
      <c r="B7" s="49" t="s">
        <v>962</v>
      </c>
      <c r="C7" s="46">
        <v>5</v>
      </c>
      <c r="D7" s="49" t="s">
        <v>963</v>
      </c>
    </row>
    <row r="8" spans="1:4" x14ac:dyDescent="0.2">
      <c r="A8" s="14" t="s">
        <v>0</v>
      </c>
      <c r="B8" s="49" t="s">
        <v>964</v>
      </c>
      <c r="C8" s="46">
        <v>5</v>
      </c>
      <c r="D8" s="49" t="s">
        <v>965</v>
      </c>
    </row>
    <row r="9" spans="1:4" x14ac:dyDescent="0.2">
      <c r="A9" s="14" t="s">
        <v>176</v>
      </c>
      <c r="B9" s="49" t="s">
        <v>966</v>
      </c>
      <c r="C9" s="46">
        <v>5</v>
      </c>
      <c r="D9" s="49" t="s">
        <v>967</v>
      </c>
    </row>
    <row r="10" spans="1:4" x14ac:dyDescent="0.2">
      <c r="A10" s="14" t="s">
        <v>177</v>
      </c>
      <c r="B10" s="49" t="s">
        <v>887</v>
      </c>
      <c r="C10" s="46">
        <v>6</v>
      </c>
      <c r="D10" s="49" t="s">
        <v>968</v>
      </c>
    </row>
    <row r="11" spans="1:4" x14ac:dyDescent="0.2">
      <c r="A11" s="14" t="s">
        <v>178</v>
      </c>
      <c r="B11" s="49" t="s">
        <v>969</v>
      </c>
      <c r="C11" s="46">
        <v>4</v>
      </c>
      <c r="D11" s="49" t="s">
        <v>970</v>
      </c>
    </row>
    <row r="12" spans="1:4" x14ac:dyDescent="0.2">
      <c r="A12" s="14" t="s">
        <v>180</v>
      </c>
      <c r="B12" s="49" t="s">
        <v>891</v>
      </c>
      <c r="C12" s="46">
        <v>4</v>
      </c>
      <c r="D12" s="49" t="s">
        <v>971</v>
      </c>
    </row>
    <row r="13" spans="1:4" x14ac:dyDescent="0.2">
      <c r="A13" s="14" t="s">
        <v>182</v>
      </c>
      <c r="B13" s="49" t="s">
        <v>972</v>
      </c>
      <c r="C13" s="46">
        <v>8</v>
      </c>
      <c r="D13" s="49" t="s">
        <v>973</v>
      </c>
    </row>
    <row r="14" spans="1:4" x14ac:dyDescent="0.2">
      <c r="A14" s="14" t="s">
        <v>32</v>
      </c>
      <c r="B14" s="49" t="s">
        <v>895</v>
      </c>
      <c r="C14" s="46">
        <v>1</v>
      </c>
      <c r="D14" s="49" t="s">
        <v>974</v>
      </c>
    </row>
    <row r="15" spans="1:4" x14ac:dyDescent="0.2">
      <c r="A15" s="14" t="s">
        <v>36</v>
      </c>
      <c r="B15" s="49" t="s">
        <v>975</v>
      </c>
      <c r="C15" s="46">
        <v>5</v>
      </c>
      <c r="D15" s="49" t="s">
        <v>976</v>
      </c>
    </row>
    <row r="16" spans="1:4" x14ac:dyDescent="0.2">
      <c r="A16" s="14" t="s">
        <v>69</v>
      </c>
      <c r="B16" s="49" t="s">
        <v>899</v>
      </c>
      <c r="C16" s="46">
        <v>1</v>
      </c>
      <c r="D16" s="49" t="s">
        <v>977</v>
      </c>
    </row>
    <row r="17" spans="1:4" x14ac:dyDescent="0.2">
      <c r="A17" s="14" t="s">
        <v>71</v>
      </c>
      <c r="B17" s="49" t="s">
        <v>899</v>
      </c>
      <c r="C17" s="46">
        <v>3</v>
      </c>
      <c r="D17" s="49" t="s">
        <v>978</v>
      </c>
    </row>
    <row r="18" spans="1:4" x14ac:dyDescent="0.2">
      <c r="A18" s="14" t="s">
        <v>92</v>
      </c>
      <c r="B18" s="49" t="s">
        <v>93</v>
      </c>
      <c r="C18" s="46">
        <v>5</v>
      </c>
      <c r="D18" s="49" t="s">
        <v>979</v>
      </c>
    </row>
    <row r="19" spans="1:4" x14ac:dyDescent="0.2">
      <c r="A19" s="14" t="s">
        <v>1019</v>
      </c>
      <c r="D19" s="49"/>
    </row>
    <row r="20" spans="1:4" x14ac:dyDescent="0.2">
      <c r="A20" s="14" t="s">
        <v>75</v>
      </c>
      <c r="B20" s="49" t="s">
        <v>904</v>
      </c>
      <c r="C20" s="46">
        <v>1</v>
      </c>
      <c r="D20" s="49" t="s">
        <v>980</v>
      </c>
    </row>
    <row r="21" spans="1:4" x14ac:dyDescent="0.2">
      <c r="A21" s="14" t="s">
        <v>55</v>
      </c>
      <c r="B21" s="49" t="s">
        <v>981</v>
      </c>
      <c r="C21" s="46">
        <v>3</v>
      </c>
      <c r="D21" s="49" t="s">
        <v>982</v>
      </c>
    </row>
    <row r="22" spans="1:4" x14ac:dyDescent="0.2">
      <c r="A22" s="14" t="s">
        <v>102</v>
      </c>
      <c r="B22" s="49" t="s">
        <v>908</v>
      </c>
      <c r="C22" s="46">
        <v>3</v>
      </c>
      <c r="D22" s="49" t="s">
        <v>983</v>
      </c>
    </row>
    <row r="23" spans="1:4" x14ac:dyDescent="0.2">
      <c r="A23" s="14" t="s">
        <v>112</v>
      </c>
      <c r="B23" s="49" t="s">
        <v>984</v>
      </c>
      <c r="C23" s="46">
        <v>5</v>
      </c>
      <c r="D23" s="49" t="s">
        <v>985</v>
      </c>
    </row>
    <row r="24" spans="1:4" x14ac:dyDescent="0.2">
      <c r="A24" s="14" t="s">
        <v>20</v>
      </c>
      <c r="B24" s="49" t="s">
        <v>911</v>
      </c>
      <c r="C24" s="46">
        <v>1</v>
      </c>
      <c r="D24" s="49" t="s">
        <v>986</v>
      </c>
    </row>
    <row r="25" spans="1:4" x14ac:dyDescent="0.2">
      <c r="A25" s="14" t="s">
        <v>88</v>
      </c>
      <c r="B25" s="49" t="s">
        <v>987</v>
      </c>
      <c r="C25" s="46">
        <v>6</v>
      </c>
      <c r="D25" s="49" t="s">
        <v>988</v>
      </c>
    </row>
    <row r="26" spans="1:4" x14ac:dyDescent="0.2">
      <c r="A26" s="14" t="s">
        <v>73</v>
      </c>
      <c r="B26" s="49" t="s">
        <v>915</v>
      </c>
      <c r="C26" s="46">
        <v>2</v>
      </c>
      <c r="D26" s="49" t="s">
        <v>989</v>
      </c>
    </row>
    <row r="27" spans="1:4" x14ac:dyDescent="0.2">
      <c r="A27" s="14" t="s">
        <v>111</v>
      </c>
      <c r="B27" s="49" t="s">
        <v>917</v>
      </c>
      <c r="C27" s="46">
        <v>1</v>
      </c>
      <c r="D27" s="49" t="s">
        <v>990</v>
      </c>
    </row>
    <row r="28" spans="1:4" x14ac:dyDescent="0.2">
      <c r="A28" s="14" t="s">
        <v>63</v>
      </c>
      <c r="B28" s="49" t="s">
        <v>991</v>
      </c>
      <c r="C28" s="46">
        <v>1</v>
      </c>
      <c r="D28" s="49" t="s">
        <v>992</v>
      </c>
    </row>
    <row r="29" spans="1:4" x14ac:dyDescent="0.2">
      <c r="A29" s="14" t="s">
        <v>26</v>
      </c>
      <c r="B29" s="49" t="s">
        <v>934</v>
      </c>
      <c r="C29" s="46">
        <v>3</v>
      </c>
      <c r="D29" s="49" t="s">
        <v>993</v>
      </c>
    </row>
    <row r="30" spans="1:4" x14ac:dyDescent="0.2">
      <c r="A30" s="14" t="s">
        <v>30</v>
      </c>
      <c r="B30" s="49" t="s">
        <v>994</v>
      </c>
      <c r="C30" s="46">
        <v>1</v>
      </c>
      <c r="D30" s="49" t="s">
        <v>995</v>
      </c>
    </row>
    <row r="31" spans="1:4" x14ac:dyDescent="0.2">
      <c r="A31" s="14" t="s">
        <v>110</v>
      </c>
      <c r="B31" s="49" t="s">
        <v>924</v>
      </c>
      <c r="C31" s="46">
        <v>4</v>
      </c>
      <c r="D31" s="49" t="s">
        <v>996</v>
      </c>
    </row>
    <row r="32" spans="1:4" x14ac:dyDescent="0.2">
      <c r="A32" s="14" t="s">
        <v>53</v>
      </c>
      <c r="B32" s="49" t="s">
        <v>997</v>
      </c>
      <c r="C32" s="46">
        <v>2</v>
      </c>
      <c r="D32" s="49" t="s">
        <v>998</v>
      </c>
    </row>
    <row r="33" spans="1:4" x14ac:dyDescent="0.2">
      <c r="A33" s="14" t="s">
        <v>1018</v>
      </c>
      <c r="C33" s="46"/>
      <c r="D33" s="49"/>
    </row>
    <row r="34" spans="1:4" x14ac:dyDescent="0.2">
      <c r="A34" s="14" t="s">
        <v>80</v>
      </c>
      <c r="B34" s="49" t="s">
        <v>997</v>
      </c>
      <c r="C34" s="46">
        <v>2</v>
      </c>
      <c r="D34" s="49" t="s">
        <v>998</v>
      </c>
    </row>
    <row r="35" spans="1:4" x14ac:dyDescent="0.2">
      <c r="A35" s="14" t="s">
        <v>1017</v>
      </c>
      <c r="C35" s="46"/>
      <c r="D35" s="49"/>
    </row>
    <row r="36" spans="1:4" x14ac:dyDescent="0.2">
      <c r="A36" s="14" t="s">
        <v>94</v>
      </c>
      <c r="B36" s="49" t="s">
        <v>930</v>
      </c>
      <c r="C36" s="46">
        <v>2</v>
      </c>
      <c r="D36" s="49" t="s">
        <v>999</v>
      </c>
    </row>
    <row r="37" spans="1:4" x14ac:dyDescent="0.2">
      <c r="A37" s="14" t="s">
        <v>34</v>
      </c>
      <c r="B37" s="49" t="s">
        <v>1000</v>
      </c>
      <c r="C37" s="46">
        <v>3</v>
      </c>
      <c r="D37" s="49" t="s">
        <v>1001</v>
      </c>
    </row>
    <row r="38" spans="1:4" x14ac:dyDescent="0.2">
      <c r="A38" s="14" t="s">
        <v>24</v>
      </c>
      <c r="B38" s="49" t="s">
        <v>934</v>
      </c>
      <c r="C38" s="46">
        <v>2</v>
      </c>
      <c r="D38" s="49" t="s">
        <v>1002</v>
      </c>
    </row>
    <row r="39" spans="1:4" x14ac:dyDescent="0.2">
      <c r="A39" s="14" t="s">
        <v>59</v>
      </c>
      <c r="B39" s="49" t="s">
        <v>1003</v>
      </c>
      <c r="C39" s="46">
        <v>2</v>
      </c>
      <c r="D39" s="49" t="s">
        <v>1004</v>
      </c>
    </row>
    <row r="40" spans="1:4" x14ac:dyDescent="0.2">
      <c r="A40" s="14" t="s">
        <v>1016</v>
      </c>
      <c r="D40" s="49"/>
    </row>
    <row r="41" spans="1:4" x14ac:dyDescent="0.2">
      <c r="A41" s="14" t="s">
        <v>82</v>
      </c>
      <c r="B41" s="49" t="s">
        <v>83</v>
      </c>
      <c r="C41" s="46">
        <v>5</v>
      </c>
      <c r="D41" s="46" t="s">
        <v>1013</v>
      </c>
    </row>
    <row r="42" spans="1:4" x14ac:dyDescent="0.2">
      <c r="A42" s="14" t="s">
        <v>1020</v>
      </c>
      <c r="D42" s="49"/>
    </row>
    <row r="43" spans="1:4" x14ac:dyDescent="0.2">
      <c r="A43" s="14" t="s">
        <v>57</v>
      </c>
      <c r="B43" s="49" t="s">
        <v>1005</v>
      </c>
      <c r="C43" s="46">
        <v>2</v>
      </c>
      <c r="D43" s="49" t="s">
        <v>1006</v>
      </c>
    </row>
    <row r="44" spans="1:4" x14ac:dyDescent="0.2">
      <c r="A44" s="14" t="s">
        <v>1021</v>
      </c>
      <c r="D44" s="49"/>
    </row>
    <row r="45" spans="1:4" x14ac:dyDescent="0.2">
      <c r="A45" s="14" t="s">
        <v>67</v>
      </c>
      <c r="B45" s="49" t="s">
        <v>1007</v>
      </c>
      <c r="C45" s="46">
        <v>1</v>
      </c>
      <c r="D45" s="49" t="s">
        <v>150</v>
      </c>
    </row>
    <row r="46" spans="1:4" x14ac:dyDescent="0.2">
      <c r="A46" s="14" t="s">
        <v>86</v>
      </c>
      <c r="B46" s="49" t="s">
        <v>1008</v>
      </c>
      <c r="C46" s="46">
        <v>6</v>
      </c>
      <c r="D46" s="49" t="s">
        <v>1009</v>
      </c>
    </row>
    <row r="47" spans="1:4" x14ac:dyDescent="0.2">
      <c r="A47" s="14" t="s">
        <v>76</v>
      </c>
      <c r="B47" s="49" t="s">
        <v>948</v>
      </c>
      <c r="C47" s="46">
        <v>3</v>
      </c>
      <c r="D47" s="49" t="s">
        <v>1010</v>
      </c>
    </row>
    <row r="48" spans="1:4" x14ac:dyDescent="0.2">
      <c r="A48" s="14" t="s">
        <v>65</v>
      </c>
      <c r="B48" s="49" t="s">
        <v>1011</v>
      </c>
      <c r="C48" s="46">
        <v>1</v>
      </c>
      <c r="D48" s="49" t="s">
        <v>1012</v>
      </c>
    </row>
    <row r="49" spans="1:3" x14ac:dyDescent="0.2">
      <c r="B49" s="74" t="s">
        <v>837</v>
      </c>
      <c r="C49" s="16">
        <f>AVERAGE(C2:C48)</f>
        <v>3.2439024390243905</v>
      </c>
    </row>
    <row r="50" spans="1:3" x14ac:dyDescent="0.2">
      <c r="B50" s="74" t="s">
        <v>838</v>
      </c>
      <c r="C50" s="16">
        <f>MAX(C2:C48)</f>
        <v>8</v>
      </c>
    </row>
    <row r="51" spans="1:3" x14ac:dyDescent="0.2">
      <c r="B51" s="74" t="s">
        <v>839</v>
      </c>
      <c r="C51" s="16">
        <f>MIN(C2:C48)</f>
        <v>1</v>
      </c>
    </row>
    <row r="52" spans="1:3" x14ac:dyDescent="0.2">
      <c r="B52" s="74" t="s">
        <v>855</v>
      </c>
      <c r="C52" s="16">
        <f>MODE(C2:C48)</f>
        <v>1</v>
      </c>
    </row>
    <row r="54" spans="1:3" x14ac:dyDescent="0.2">
      <c r="A54" s="14" t="s">
        <v>1015</v>
      </c>
    </row>
    <row r="55" spans="1:3" ht="15" x14ac:dyDescent="0.25">
      <c r="A55" s="67" t="s">
        <v>952</v>
      </c>
      <c r="B55" s="48" t="s">
        <v>1014</v>
      </c>
    </row>
    <row r="56" spans="1:3" x14ac:dyDescent="0.2">
      <c r="A56" s="14" t="s">
        <v>1077</v>
      </c>
      <c r="B56" s="49" t="s">
        <v>156</v>
      </c>
    </row>
    <row r="57" spans="1:3" x14ac:dyDescent="0.2">
      <c r="A57" s="14" t="s">
        <v>1078</v>
      </c>
      <c r="B57" s="49" t="s">
        <v>156</v>
      </c>
    </row>
    <row r="58" spans="1:3" x14ac:dyDescent="0.2">
      <c r="A58" s="14" t="s">
        <v>1079</v>
      </c>
      <c r="B58" s="49" t="s">
        <v>156</v>
      </c>
    </row>
    <row r="59" spans="1:3" x14ac:dyDescent="0.2">
      <c r="A59" s="14" t="s">
        <v>1080</v>
      </c>
      <c r="B59" s="49" t="s">
        <v>156</v>
      </c>
    </row>
    <row r="60" spans="1:3" x14ac:dyDescent="0.2">
      <c r="A60" s="14" t="s">
        <v>1081</v>
      </c>
      <c r="B60" s="49" t="s">
        <v>156</v>
      </c>
    </row>
    <row r="61" spans="1:3" x14ac:dyDescent="0.2">
      <c r="A61" s="14" t="s">
        <v>1082</v>
      </c>
      <c r="B61" s="49" t="s">
        <v>156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B16DAC-FECB-4878-925F-B887AB193065}">
  <dimension ref="A1:D52"/>
  <sheetViews>
    <sheetView topLeftCell="A40" workbookViewId="0">
      <selection activeCell="C49" sqref="C49"/>
    </sheetView>
  </sheetViews>
  <sheetFormatPr baseColWidth="10" defaultRowHeight="14.25" x14ac:dyDescent="0.2"/>
  <cols>
    <col min="1" max="1" width="13.7109375" style="49" customWidth="1"/>
    <col min="2" max="2" width="19.28515625" style="49" customWidth="1"/>
    <col min="3" max="3" width="11.42578125" style="46"/>
    <col min="4" max="16384" width="11.42578125" style="49"/>
  </cols>
  <sheetData>
    <row r="1" spans="1:4" ht="15" x14ac:dyDescent="0.25">
      <c r="A1" s="65" t="s">
        <v>952</v>
      </c>
      <c r="B1" s="65" t="s">
        <v>953</v>
      </c>
      <c r="C1" s="66" t="s">
        <v>954</v>
      </c>
      <c r="D1" s="65" t="s">
        <v>955</v>
      </c>
    </row>
    <row r="2" spans="1:4" x14ac:dyDescent="0.2">
      <c r="A2" s="49" t="s">
        <v>184</v>
      </c>
      <c r="B2" s="49" t="s">
        <v>106</v>
      </c>
      <c r="C2" s="46">
        <v>5</v>
      </c>
      <c r="D2" s="49" t="s">
        <v>1023</v>
      </c>
    </row>
    <row r="3" spans="1:4" x14ac:dyDescent="0.2">
      <c r="A3" s="49" t="s">
        <v>186</v>
      </c>
      <c r="B3" s="49" t="s">
        <v>43</v>
      </c>
      <c r="C3" s="46">
        <v>2</v>
      </c>
      <c r="D3" s="49" t="s">
        <v>1024</v>
      </c>
    </row>
    <row r="4" spans="1:4" x14ac:dyDescent="0.2">
      <c r="A4" s="49" t="s">
        <v>18</v>
      </c>
      <c r="B4" s="49" t="s">
        <v>1025</v>
      </c>
      <c r="C4" s="46">
        <v>4</v>
      </c>
      <c r="D4" s="49" t="s">
        <v>1026</v>
      </c>
    </row>
    <row r="5" spans="1:4" x14ac:dyDescent="0.2">
      <c r="A5" s="49" t="s">
        <v>98</v>
      </c>
      <c r="B5" s="49" t="s">
        <v>99</v>
      </c>
      <c r="C5" s="46">
        <v>5</v>
      </c>
      <c r="D5" s="49" t="s">
        <v>960</v>
      </c>
    </row>
    <row r="6" spans="1:4" x14ac:dyDescent="0.2">
      <c r="A6" s="49" t="s">
        <v>13</v>
      </c>
      <c r="B6" s="49" t="s">
        <v>43</v>
      </c>
      <c r="C6" s="46">
        <v>2</v>
      </c>
      <c r="D6" s="49" t="s">
        <v>1024</v>
      </c>
    </row>
    <row r="7" spans="1:4" x14ac:dyDescent="0.2">
      <c r="A7" s="49" t="s">
        <v>1</v>
      </c>
      <c r="B7" s="49" t="s">
        <v>2</v>
      </c>
      <c r="C7" s="46">
        <v>7</v>
      </c>
      <c r="D7" s="49" t="s">
        <v>1027</v>
      </c>
    </row>
    <row r="8" spans="1:4" x14ac:dyDescent="0.2">
      <c r="A8" s="49" t="s">
        <v>0</v>
      </c>
      <c r="B8" s="49" t="s">
        <v>883</v>
      </c>
      <c r="C8" s="46">
        <v>6</v>
      </c>
      <c r="D8" s="49" t="s">
        <v>1028</v>
      </c>
    </row>
    <row r="9" spans="1:4" x14ac:dyDescent="0.2">
      <c r="A9" s="49" t="s">
        <v>176</v>
      </c>
      <c r="B9" s="49" t="s">
        <v>1029</v>
      </c>
      <c r="C9" s="46">
        <v>4</v>
      </c>
      <c r="D9" s="49" t="s">
        <v>1030</v>
      </c>
    </row>
    <row r="10" spans="1:4" x14ac:dyDescent="0.2">
      <c r="A10" s="49" t="s">
        <v>177</v>
      </c>
      <c r="B10" s="49" t="s">
        <v>1025</v>
      </c>
      <c r="C10" s="46">
        <v>6</v>
      </c>
      <c r="D10" s="49" t="s">
        <v>1031</v>
      </c>
    </row>
    <row r="11" spans="1:4" x14ac:dyDescent="0.2">
      <c r="A11" s="49" t="s">
        <v>178</v>
      </c>
      <c r="B11" s="49" t="s">
        <v>17</v>
      </c>
      <c r="C11" s="46">
        <v>5</v>
      </c>
      <c r="D11" s="49" t="s">
        <v>1032</v>
      </c>
    </row>
    <row r="12" spans="1:4" x14ac:dyDescent="0.2">
      <c r="A12" s="49" t="s">
        <v>180</v>
      </c>
      <c r="B12" s="49" t="s">
        <v>1025</v>
      </c>
      <c r="C12" s="46">
        <v>4</v>
      </c>
      <c r="D12" s="49" t="s">
        <v>1026</v>
      </c>
    </row>
    <row r="13" spans="1:4" x14ac:dyDescent="0.2">
      <c r="A13" s="49" t="s">
        <v>182</v>
      </c>
      <c r="B13" s="49" t="s">
        <v>1033</v>
      </c>
      <c r="C13" s="46">
        <v>5</v>
      </c>
      <c r="D13" s="49" t="s">
        <v>1034</v>
      </c>
    </row>
    <row r="14" spans="1:4" x14ac:dyDescent="0.2">
      <c r="A14" s="49" t="s">
        <v>32</v>
      </c>
      <c r="B14" s="49" t="s">
        <v>43</v>
      </c>
      <c r="C14" s="46">
        <v>2</v>
      </c>
      <c r="D14" s="49" t="s">
        <v>1024</v>
      </c>
    </row>
    <row r="15" spans="1:4" x14ac:dyDescent="0.2">
      <c r="A15" s="49" t="s">
        <v>36</v>
      </c>
      <c r="B15" s="49" t="s">
        <v>149</v>
      </c>
      <c r="C15" s="46">
        <v>4</v>
      </c>
      <c r="D15" s="49" t="s">
        <v>1035</v>
      </c>
    </row>
    <row r="16" spans="1:4" x14ac:dyDescent="0.2">
      <c r="A16" s="49" t="s">
        <v>69</v>
      </c>
      <c r="B16" s="49" t="s">
        <v>43</v>
      </c>
      <c r="C16" s="46">
        <v>2</v>
      </c>
      <c r="D16" s="49" t="s">
        <v>1024</v>
      </c>
    </row>
    <row r="17" spans="1:4" x14ac:dyDescent="0.2">
      <c r="A17" s="49" t="s">
        <v>71</v>
      </c>
      <c r="B17" s="49" t="s">
        <v>43</v>
      </c>
      <c r="C17" s="46">
        <v>3</v>
      </c>
      <c r="D17" s="49" t="s">
        <v>1036</v>
      </c>
    </row>
    <row r="18" spans="1:4" x14ac:dyDescent="0.2">
      <c r="A18" s="49" t="s">
        <v>92</v>
      </c>
      <c r="B18" s="49" t="s">
        <v>93</v>
      </c>
      <c r="C18" s="46">
        <v>7</v>
      </c>
      <c r="D18" s="49" t="s">
        <v>1037</v>
      </c>
    </row>
    <row r="19" spans="1:4" x14ac:dyDescent="0.2">
      <c r="A19" s="49" t="s">
        <v>51</v>
      </c>
      <c r="B19" s="49" t="s">
        <v>43</v>
      </c>
      <c r="C19" s="46">
        <v>2</v>
      </c>
      <c r="D19" s="49" t="s">
        <v>1024</v>
      </c>
    </row>
    <row r="20" spans="1:4" x14ac:dyDescent="0.2">
      <c r="A20" s="49" t="s">
        <v>75</v>
      </c>
      <c r="B20" s="49" t="s">
        <v>43</v>
      </c>
      <c r="C20" s="46">
        <v>3</v>
      </c>
      <c r="D20" s="49" t="s">
        <v>1036</v>
      </c>
    </row>
    <row r="21" spans="1:4" x14ac:dyDescent="0.2">
      <c r="A21" s="49" t="s">
        <v>55</v>
      </c>
      <c r="B21" s="49" t="s">
        <v>43</v>
      </c>
      <c r="C21" s="46">
        <v>2</v>
      </c>
      <c r="D21" s="49" t="s">
        <v>1024</v>
      </c>
    </row>
    <row r="22" spans="1:4" x14ac:dyDescent="0.2">
      <c r="A22" s="49" t="s">
        <v>102</v>
      </c>
      <c r="B22" s="49" t="s">
        <v>43</v>
      </c>
      <c r="C22" s="46">
        <v>2</v>
      </c>
      <c r="D22" s="49" t="s">
        <v>1024</v>
      </c>
    </row>
    <row r="23" spans="1:4" x14ac:dyDescent="0.2">
      <c r="A23" s="49" t="s">
        <v>112</v>
      </c>
      <c r="B23" s="49" t="s">
        <v>113</v>
      </c>
      <c r="C23" s="46">
        <v>6</v>
      </c>
      <c r="D23" s="49" t="s">
        <v>1038</v>
      </c>
    </row>
    <row r="24" spans="1:4" x14ac:dyDescent="0.2">
      <c r="A24" s="49" t="s">
        <v>20</v>
      </c>
      <c r="B24" s="49" t="s">
        <v>1033</v>
      </c>
      <c r="C24" s="46">
        <v>3</v>
      </c>
      <c r="D24" s="49" t="s">
        <v>1039</v>
      </c>
    </row>
    <row r="25" spans="1:4" x14ac:dyDescent="0.2">
      <c r="A25" s="49" t="s">
        <v>88</v>
      </c>
      <c r="B25" s="49" t="s">
        <v>1040</v>
      </c>
      <c r="C25" s="46">
        <v>4</v>
      </c>
      <c r="D25" s="49" t="s">
        <v>1041</v>
      </c>
    </row>
    <row r="26" spans="1:4" x14ac:dyDescent="0.2">
      <c r="A26" s="49" t="s">
        <v>73</v>
      </c>
      <c r="B26" s="49" t="s">
        <v>1042</v>
      </c>
      <c r="C26" s="46">
        <v>4</v>
      </c>
      <c r="D26" s="49" t="s">
        <v>1043</v>
      </c>
    </row>
    <row r="27" spans="1:4" x14ac:dyDescent="0.2">
      <c r="A27" s="49" t="s">
        <v>111</v>
      </c>
      <c r="B27" s="49" t="s">
        <v>43</v>
      </c>
      <c r="C27" s="46">
        <v>2</v>
      </c>
      <c r="D27" s="49" t="s">
        <v>1024</v>
      </c>
    </row>
    <row r="28" spans="1:4" x14ac:dyDescent="0.2">
      <c r="A28" s="49" t="s">
        <v>63</v>
      </c>
      <c r="B28" s="49" t="s">
        <v>1044</v>
      </c>
      <c r="C28" s="46">
        <v>4</v>
      </c>
      <c r="D28" s="49" t="s">
        <v>1045</v>
      </c>
    </row>
    <row r="29" spans="1:4" x14ac:dyDescent="0.2">
      <c r="A29" s="49" t="s">
        <v>26</v>
      </c>
      <c r="B29" s="49" t="s">
        <v>43</v>
      </c>
      <c r="C29" s="46">
        <v>2</v>
      </c>
      <c r="D29" s="49" t="s">
        <v>1024</v>
      </c>
    </row>
    <row r="30" spans="1:4" x14ac:dyDescent="0.2">
      <c r="A30" s="49" t="s">
        <v>30</v>
      </c>
      <c r="B30" s="49" t="s">
        <v>1042</v>
      </c>
      <c r="C30" s="46">
        <v>3</v>
      </c>
      <c r="D30" s="49" t="s">
        <v>1046</v>
      </c>
    </row>
    <row r="31" spans="1:4" x14ac:dyDescent="0.2">
      <c r="A31" s="49" t="s">
        <v>110</v>
      </c>
      <c r="B31" s="49" t="s">
        <v>43</v>
      </c>
      <c r="C31" s="46">
        <v>2</v>
      </c>
      <c r="D31" s="49" t="s">
        <v>1024</v>
      </c>
    </row>
    <row r="32" spans="1:4" x14ac:dyDescent="0.2">
      <c r="A32" s="49" t="s">
        <v>53</v>
      </c>
      <c r="B32" s="49" t="s">
        <v>43</v>
      </c>
      <c r="C32" s="46">
        <v>2</v>
      </c>
      <c r="D32" s="49" t="s">
        <v>1024</v>
      </c>
    </row>
    <row r="33" spans="1:4" x14ac:dyDescent="0.2">
      <c r="A33" s="49" t="s">
        <v>78</v>
      </c>
      <c r="B33" s="49" t="s">
        <v>79</v>
      </c>
      <c r="C33" s="46">
        <v>7</v>
      </c>
      <c r="D33" s="49" t="s">
        <v>1047</v>
      </c>
    </row>
    <row r="34" spans="1:4" x14ac:dyDescent="0.2">
      <c r="A34" s="49" t="s">
        <v>80</v>
      </c>
      <c r="B34" s="49" t="s">
        <v>927</v>
      </c>
      <c r="C34" s="46">
        <v>7</v>
      </c>
      <c r="D34" s="49" t="s">
        <v>1048</v>
      </c>
    </row>
    <row r="35" spans="1:4" x14ac:dyDescent="0.2">
      <c r="A35" s="49" t="s">
        <v>28</v>
      </c>
      <c r="B35" s="49" t="s">
        <v>43</v>
      </c>
      <c r="C35" s="46">
        <v>2</v>
      </c>
      <c r="D35" s="49" t="s">
        <v>1024</v>
      </c>
    </row>
    <row r="36" spans="1:4" x14ac:dyDescent="0.2">
      <c r="A36" s="49" t="s">
        <v>94</v>
      </c>
      <c r="B36" s="49" t="s">
        <v>1042</v>
      </c>
      <c r="C36" s="46">
        <v>4</v>
      </c>
      <c r="D36" s="49" t="s">
        <v>1043</v>
      </c>
    </row>
    <row r="37" spans="1:4" x14ac:dyDescent="0.2">
      <c r="A37" s="49" t="s">
        <v>34</v>
      </c>
      <c r="B37" s="49" t="s">
        <v>1049</v>
      </c>
      <c r="C37" s="46">
        <v>3</v>
      </c>
      <c r="D37" s="49" t="s">
        <v>1050</v>
      </c>
    </row>
    <row r="38" spans="1:4" x14ac:dyDescent="0.2">
      <c r="A38" s="49" t="s">
        <v>24</v>
      </c>
      <c r="B38" s="49" t="s">
        <v>1051</v>
      </c>
      <c r="C38" s="46">
        <v>4</v>
      </c>
      <c r="D38" s="49" t="s">
        <v>1052</v>
      </c>
    </row>
    <row r="39" spans="1:4" x14ac:dyDescent="0.2">
      <c r="A39" s="49" t="s">
        <v>59</v>
      </c>
      <c r="B39" s="49" t="s">
        <v>1053</v>
      </c>
      <c r="C39" s="46">
        <v>3</v>
      </c>
      <c r="D39" s="49" t="s">
        <v>1054</v>
      </c>
    </row>
    <row r="40" spans="1:4" x14ac:dyDescent="0.2">
      <c r="A40" s="49" t="s">
        <v>61</v>
      </c>
      <c r="B40" s="49" t="s">
        <v>43</v>
      </c>
      <c r="C40" s="46">
        <v>2</v>
      </c>
      <c r="D40" s="49" t="s">
        <v>1024</v>
      </c>
    </row>
    <row r="41" spans="1:4" x14ac:dyDescent="0.2">
      <c r="A41" s="49" t="s">
        <v>82</v>
      </c>
      <c r="B41" s="49" t="s">
        <v>1055</v>
      </c>
      <c r="C41" s="46">
        <v>4</v>
      </c>
      <c r="D41" s="49" t="s">
        <v>1056</v>
      </c>
    </row>
    <row r="42" spans="1:4" x14ac:dyDescent="0.2">
      <c r="A42" s="49" t="s">
        <v>49</v>
      </c>
      <c r="B42" s="49" t="s">
        <v>149</v>
      </c>
      <c r="C42" s="46">
        <v>3</v>
      </c>
      <c r="D42" s="49" t="s">
        <v>1057</v>
      </c>
    </row>
    <row r="43" spans="1:4" x14ac:dyDescent="0.2">
      <c r="A43" s="49" t="s">
        <v>57</v>
      </c>
      <c r="B43" s="49" t="s">
        <v>1049</v>
      </c>
      <c r="C43" s="46">
        <v>3</v>
      </c>
      <c r="D43" s="49" t="s">
        <v>1058</v>
      </c>
    </row>
    <row r="44" spans="1:4" x14ac:dyDescent="0.2">
      <c r="A44" s="49" t="s">
        <v>38</v>
      </c>
      <c r="B44" s="49" t="s">
        <v>43</v>
      </c>
      <c r="C44" s="46">
        <v>2</v>
      </c>
      <c r="D44" s="49" t="s">
        <v>1024</v>
      </c>
    </row>
    <row r="45" spans="1:4" x14ac:dyDescent="0.2">
      <c r="A45" s="49" t="s">
        <v>67</v>
      </c>
      <c r="B45" s="49" t="s">
        <v>43</v>
      </c>
      <c r="C45" s="46">
        <v>2</v>
      </c>
      <c r="D45" s="49" t="s">
        <v>1024</v>
      </c>
    </row>
    <row r="46" spans="1:4" x14ac:dyDescent="0.2">
      <c r="A46" s="49" t="s">
        <v>86</v>
      </c>
      <c r="B46" s="49" t="s">
        <v>1059</v>
      </c>
      <c r="C46" s="46">
        <v>3</v>
      </c>
      <c r="D46" s="49" t="s">
        <v>1060</v>
      </c>
    </row>
    <row r="47" spans="1:4" x14ac:dyDescent="0.2">
      <c r="A47" s="49" t="s">
        <v>76</v>
      </c>
      <c r="B47" s="49" t="s">
        <v>1061</v>
      </c>
      <c r="C47" s="46">
        <v>5</v>
      </c>
      <c r="D47" s="49" t="s">
        <v>1062</v>
      </c>
    </row>
    <row r="48" spans="1:4" x14ac:dyDescent="0.2">
      <c r="A48" s="49" t="s">
        <v>65</v>
      </c>
      <c r="B48" s="49" t="s">
        <v>1042</v>
      </c>
      <c r="C48" s="46">
        <v>4</v>
      </c>
      <c r="D48" s="49" t="s">
        <v>1043</v>
      </c>
    </row>
    <row r="49" spans="2:3" x14ac:dyDescent="0.2">
      <c r="B49" s="74" t="s">
        <v>837</v>
      </c>
      <c r="C49" s="16">
        <f>AVERAGE(C2:C48)</f>
        <v>3.6595744680851063</v>
      </c>
    </row>
    <row r="50" spans="2:3" x14ac:dyDescent="0.2">
      <c r="B50" s="74" t="s">
        <v>838</v>
      </c>
      <c r="C50" s="16">
        <f>MAX(C2:C48)</f>
        <v>7</v>
      </c>
    </row>
    <row r="51" spans="2:3" x14ac:dyDescent="0.2">
      <c r="B51" s="74" t="s">
        <v>839</v>
      </c>
      <c r="C51" s="16">
        <f>MIN(C2:C48)</f>
        <v>2</v>
      </c>
    </row>
    <row r="52" spans="2:3" x14ac:dyDescent="0.2">
      <c r="B52" s="74" t="s">
        <v>855</v>
      </c>
      <c r="C52" s="16">
        <f>MODE(C2:C48)</f>
        <v>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6779FC-11F8-48C4-AAFE-3BC8CD9651ED}">
  <dimension ref="A1:M22"/>
  <sheetViews>
    <sheetView topLeftCell="A2" workbookViewId="0">
      <selection activeCell="C16" sqref="C16:D19"/>
    </sheetView>
  </sheetViews>
  <sheetFormatPr baseColWidth="10" defaultRowHeight="12.75" x14ac:dyDescent="0.2"/>
  <cols>
    <col min="1" max="1" width="11.42578125" style="14"/>
    <col min="2" max="2" width="14.140625" style="14" customWidth="1"/>
    <col min="3" max="3" width="23.5703125" style="15" customWidth="1"/>
    <col min="4" max="5" width="16.140625" style="16" customWidth="1"/>
    <col min="6" max="7" width="11.42578125" style="16"/>
    <col min="8" max="8" width="16.85546875" style="16" customWidth="1"/>
    <col min="9" max="9" width="19.28515625" style="14" customWidth="1"/>
    <col min="10" max="10" width="18.85546875" style="14" customWidth="1"/>
    <col min="11" max="11" width="19.42578125" style="14" customWidth="1"/>
    <col min="12" max="12" width="11.42578125" style="14"/>
    <col min="13" max="13" width="11.42578125" style="40"/>
    <col min="14" max="16384" width="11.42578125" style="14"/>
  </cols>
  <sheetData>
    <row r="1" spans="1:13" s="22" customFormat="1" ht="40.5" customHeight="1" x14ac:dyDescent="0.25">
      <c r="A1" s="23" t="s">
        <v>582</v>
      </c>
      <c r="B1" s="24" t="s">
        <v>1014</v>
      </c>
      <c r="C1" s="24" t="s">
        <v>1099</v>
      </c>
      <c r="D1" s="24" t="s">
        <v>682</v>
      </c>
      <c r="E1" s="24" t="s">
        <v>865</v>
      </c>
      <c r="F1" s="24" t="s">
        <v>188</v>
      </c>
      <c r="G1" s="24" t="s">
        <v>683</v>
      </c>
      <c r="H1" s="24" t="s">
        <v>189</v>
      </c>
      <c r="I1" s="24" t="s">
        <v>190</v>
      </c>
      <c r="J1" s="24" t="s">
        <v>191</v>
      </c>
      <c r="K1" s="24" t="s">
        <v>192</v>
      </c>
      <c r="L1" s="24" t="s">
        <v>193</v>
      </c>
      <c r="M1" s="38" t="s">
        <v>712</v>
      </c>
    </row>
    <row r="2" spans="1:13" ht="15" customHeight="1" x14ac:dyDescent="0.2">
      <c r="A2" s="14" t="s">
        <v>96</v>
      </c>
      <c r="B2" s="32" t="s">
        <v>97</v>
      </c>
      <c r="C2" s="20" t="s">
        <v>640</v>
      </c>
      <c r="D2" s="19">
        <v>12</v>
      </c>
      <c r="E2" s="19" t="s">
        <v>864</v>
      </c>
      <c r="F2" s="16" t="s">
        <v>704</v>
      </c>
      <c r="G2" s="16">
        <v>976</v>
      </c>
      <c r="H2" s="16">
        <v>0.57069999999999999</v>
      </c>
      <c r="J2" s="14" t="s">
        <v>369</v>
      </c>
      <c r="K2" s="14" t="s">
        <v>400</v>
      </c>
      <c r="M2" s="37" t="s">
        <v>802</v>
      </c>
    </row>
    <row r="3" spans="1:13" ht="15" customHeight="1" x14ac:dyDescent="0.2">
      <c r="A3" s="14" t="s">
        <v>9</v>
      </c>
      <c r="B3" s="32" t="s">
        <v>10</v>
      </c>
      <c r="C3" s="15" t="s">
        <v>641</v>
      </c>
      <c r="D3" s="16">
        <v>14</v>
      </c>
      <c r="E3" s="19" t="s">
        <v>864</v>
      </c>
      <c r="F3" s="16" t="s">
        <v>698</v>
      </c>
      <c r="G3" s="16">
        <v>968</v>
      </c>
      <c r="H3" s="16">
        <v>0.59319999999999995</v>
      </c>
      <c r="J3" s="14" t="s">
        <v>369</v>
      </c>
      <c r="K3" s="14" t="s">
        <v>401</v>
      </c>
      <c r="M3" s="37" t="s">
        <v>802</v>
      </c>
    </row>
    <row r="4" spans="1:13" ht="15" customHeight="1" x14ac:dyDescent="0.2">
      <c r="A4" s="14" t="s">
        <v>4</v>
      </c>
      <c r="B4" s="32" t="s">
        <v>5</v>
      </c>
      <c r="C4" s="15" t="s">
        <v>642</v>
      </c>
      <c r="D4" s="16">
        <v>12</v>
      </c>
      <c r="E4" s="19" t="s">
        <v>864</v>
      </c>
      <c r="F4" s="16" t="s">
        <v>700</v>
      </c>
      <c r="G4" s="16">
        <v>967</v>
      </c>
      <c r="H4" s="16">
        <v>0.59909999999999997</v>
      </c>
      <c r="J4" s="14" t="s">
        <v>369</v>
      </c>
      <c r="K4" s="14" t="s">
        <v>403</v>
      </c>
      <c r="M4" s="37" t="s">
        <v>802</v>
      </c>
    </row>
    <row r="5" spans="1:13" ht="15" customHeight="1" x14ac:dyDescent="0.2">
      <c r="A5" s="14" t="s">
        <v>107</v>
      </c>
      <c r="B5" s="32" t="s">
        <v>108</v>
      </c>
      <c r="C5" s="15" t="s">
        <v>643</v>
      </c>
      <c r="D5" s="16">
        <v>10</v>
      </c>
      <c r="E5" s="19" t="s">
        <v>864</v>
      </c>
      <c r="F5" s="16" t="s">
        <v>701</v>
      </c>
      <c r="G5" s="16">
        <v>965</v>
      </c>
      <c r="H5" s="16">
        <v>0.62639999999999996</v>
      </c>
      <c r="J5" s="14" t="s">
        <v>369</v>
      </c>
      <c r="K5" s="14" t="s">
        <v>404</v>
      </c>
      <c r="M5" s="37" t="s">
        <v>802</v>
      </c>
    </row>
    <row r="6" spans="1:13" ht="15" customHeight="1" x14ac:dyDescent="0.2">
      <c r="A6" s="14" t="s">
        <v>114</v>
      </c>
      <c r="B6" s="32" t="s">
        <v>115</v>
      </c>
      <c r="C6" s="15" t="s">
        <v>644</v>
      </c>
      <c r="D6" s="16">
        <v>12</v>
      </c>
      <c r="E6" s="19" t="s">
        <v>864</v>
      </c>
      <c r="F6" s="16" t="s">
        <v>702</v>
      </c>
      <c r="G6" s="16">
        <v>965</v>
      </c>
      <c r="H6" s="16">
        <v>0.61429999999999996</v>
      </c>
      <c r="J6" s="14" t="s">
        <v>369</v>
      </c>
      <c r="K6" s="14" t="s">
        <v>405</v>
      </c>
      <c r="M6" s="37" t="s">
        <v>802</v>
      </c>
    </row>
    <row r="7" spans="1:13" ht="15" customHeight="1" x14ac:dyDescent="0.2">
      <c r="A7" s="14" t="s">
        <v>3</v>
      </c>
      <c r="B7" s="32" t="s">
        <v>5</v>
      </c>
      <c r="C7" s="15" t="s">
        <v>642</v>
      </c>
      <c r="D7" s="16">
        <v>12</v>
      </c>
      <c r="E7" s="19" t="s">
        <v>864</v>
      </c>
      <c r="F7" s="16" t="s">
        <v>706</v>
      </c>
      <c r="G7" s="16">
        <v>965</v>
      </c>
      <c r="H7" s="16">
        <v>0.59909999999999997</v>
      </c>
      <c r="J7" s="14" t="s">
        <v>369</v>
      </c>
      <c r="K7" s="14" t="s">
        <v>403</v>
      </c>
      <c r="M7" s="37" t="s">
        <v>802</v>
      </c>
    </row>
    <row r="8" spans="1:13" ht="15" customHeight="1" x14ac:dyDescent="0.2">
      <c r="A8" s="14" t="s">
        <v>15</v>
      </c>
      <c r="B8" s="32" t="s">
        <v>12</v>
      </c>
      <c r="C8" s="15" t="s">
        <v>645</v>
      </c>
      <c r="D8" s="16">
        <v>8</v>
      </c>
      <c r="E8" s="19" t="s">
        <v>864</v>
      </c>
      <c r="F8" s="16" t="s">
        <v>703</v>
      </c>
      <c r="G8" s="16">
        <v>962</v>
      </c>
      <c r="H8" s="16">
        <v>0.63249999999999995</v>
      </c>
      <c r="J8" s="14" t="s">
        <v>369</v>
      </c>
      <c r="K8" s="14" t="s">
        <v>407</v>
      </c>
      <c r="M8" s="37" t="s">
        <v>802</v>
      </c>
    </row>
    <row r="9" spans="1:13" ht="15" customHeight="1" x14ac:dyDescent="0.2">
      <c r="A9" s="14" t="s">
        <v>109</v>
      </c>
      <c r="B9" s="32" t="s">
        <v>108</v>
      </c>
      <c r="C9" s="15" t="s">
        <v>643</v>
      </c>
      <c r="D9" s="16">
        <v>10</v>
      </c>
      <c r="E9" s="19" t="s">
        <v>864</v>
      </c>
      <c r="F9" s="16" t="s">
        <v>700</v>
      </c>
      <c r="G9" s="16">
        <v>967</v>
      </c>
      <c r="H9" s="16">
        <v>0.62639999999999996</v>
      </c>
      <c r="J9" s="14" t="s">
        <v>369</v>
      </c>
      <c r="K9" s="14" t="s">
        <v>404</v>
      </c>
      <c r="M9" s="37" t="s">
        <v>802</v>
      </c>
    </row>
    <row r="10" spans="1:13" ht="15" customHeight="1" x14ac:dyDescent="0.2">
      <c r="A10" s="14" t="s">
        <v>6</v>
      </c>
      <c r="B10" s="32" t="s">
        <v>5</v>
      </c>
      <c r="C10" s="15" t="s">
        <v>646</v>
      </c>
      <c r="D10" s="16">
        <v>11</v>
      </c>
      <c r="E10" s="19" t="s">
        <v>864</v>
      </c>
      <c r="F10" s="16" t="s">
        <v>697</v>
      </c>
      <c r="G10" s="16">
        <v>987</v>
      </c>
      <c r="H10" s="16">
        <v>0.59909999999999997</v>
      </c>
      <c r="J10" s="14" t="s">
        <v>369</v>
      </c>
      <c r="K10" s="14" t="s">
        <v>409</v>
      </c>
      <c r="M10" s="37" t="s">
        <v>802</v>
      </c>
    </row>
    <row r="11" spans="1:13" ht="15" customHeight="1" x14ac:dyDescent="0.2">
      <c r="A11" s="14" t="s">
        <v>103</v>
      </c>
      <c r="B11" s="32" t="s">
        <v>104</v>
      </c>
      <c r="C11" s="15" t="s">
        <v>647</v>
      </c>
      <c r="D11" s="16">
        <v>13</v>
      </c>
      <c r="E11" s="19" t="s">
        <v>864</v>
      </c>
      <c r="F11" s="16" t="s">
        <v>698</v>
      </c>
      <c r="G11" s="16">
        <v>968</v>
      </c>
      <c r="H11" s="16">
        <v>0.57110000000000005</v>
      </c>
      <c r="J11" s="14" t="s">
        <v>369</v>
      </c>
      <c r="K11" s="14" t="s">
        <v>411</v>
      </c>
      <c r="M11" s="37" t="s">
        <v>802</v>
      </c>
    </row>
    <row r="12" spans="1:13" ht="15" customHeight="1" x14ac:dyDescent="0.2">
      <c r="A12" s="14" t="s">
        <v>11</v>
      </c>
      <c r="B12" s="32" t="s">
        <v>12</v>
      </c>
      <c r="C12" s="15" t="s">
        <v>645</v>
      </c>
      <c r="D12" s="16">
        <v>8</v>
      </c>
      <c r="E12" s="19" t="s">
        <v>864</v>
      </c>
      <c r="F12" s="16" t="s">
        <v>703</v>
      </c>
      <c r="G12" s="16">
        <v>962</v>
      </c>
      <c r="H12" s="16">
        <v>0.63249999999999995</v>
      </c>
      <c r="J12" s="14" t="s">
        <v>369</v>
      </c>
      <c r="K12" s="14" t="s">
        <v>407</v>
      </c>
      <c r="M12" s="37" t="s">
        <v>802</v>
      </c>
    </row>
    <row r="13" spans="1:13" ht="15" customHeight="1" x14ac:dyDescent="0.2">
      <c r="A13" s="14" t="s">
        <v>7</v>
      </c>
      <c r="B13" s="32" t="s">
        <v>8</v>
      </c>
      <c r="C13" s="15" t="s">
        <v>648</v>
      </c>
      <c r="D13" s="16">
        <v>10</v>
      </c>
      <c r="E13" s="19" t="s">
        <v>864</v>
      </c>
      <c r="F13" s="16" t="s">
        <v>699</v>
      </c>
      <c r="G13" s="16">
        <v>961</v>
      </c>
      <c r="H13" s="16">
        <v>0.60809999999999997</v>
      </c>
      <c r="J13" s="14" t="s">
        <v>369</v>
      </c>
      <c r="K13" s="14" t="s">
        <v>412</v>
      </c>
      <c r="M13" s="37" t="s">
        <v>802</v>
      </c>
    </row>
    <row r="14" spans="1:13" ht="15" customHeight="1" x14ac:dyDescent="0.2">
      <c r="A14" s="14" t="s">
        <v>84</v>
      </c>
      <c r="B14" s="32" t="s">
        <v>85</v>
      </c>
      <c r="C14" s="15" t="s">
        <v>649</v>
      </c>
      <c r="D14" s="16">
        <v>7</v>
      </c>
      <c r="E14" s="19" t="s">
        <v>864</v>
      </c>
      <c r="F14" s="16" t="s">
        <v>705</v>
      </c>
      <c r="G14" s="16">
        <v>970</v>
      </c>
      <c r="H14" s="16">
        <v>0.62319999999999998</v>
      </c>
      <c r="J14" s="14" t="s">
        <v>369</v>
      </c>
      <c r="K14" s="14" t="s">
        <v>413</v>
      </c>
      <c r="M14" s="37" t="s">
        <v>802</v>
      </c>
    </row>
    <row r="15" spans="1:13" ht="15" customHeight="1" x14ac:dyDescent="0.2">
      <c r="A15" s="14" t="s">
        <v>116</v>
      </c>
      <c r="B15" s="32" t="s">
        <v>115</v>
      </c>
      <c r="C15" s="15" t="s">
        <v>644</v>
      </c>
      <c r="D15" s="16">
        <v>12</v>
      </c>
      <c r="E15" s="19" t="s">
        <v>864</v>
      </c>
      <c r="F15" s="16" t="s">
        <v>702</v>
      </c>
      <c r="G15" s="16">
        <v>965</v>
      </c>
      <c r="H15" s="16">
        <v>0.61429999999999996</v>
      </c>
      <c r="J15" s="14" t="s">
        <v>369</v>
      </c>
      <c r="K15" s="14" t="s">
        <v>405</v>
      </c>
      <c r="M15" s="37" t="s">
        <v>802</v>
      </c>
    </row>
    <row r="16" spans="1:13" ht="15" customHeight="1" x14ac:dyDescent="0.2">
      <c r="C16" s="74" t="s">
        <v>837</v>
      </c>
      <c r="D16" s="16">
        <f>AVERAGE(D2:D15)</f>
        <v>10.785714285714286</v>
      </c>
    </row>
    <row r="17" spans="1:4" ht="15" customHeight="1" x14ac:dyDescent="0.2">
      <c r="C17" s="74" t="s">
        <v>838</v>
      </c>
      <c r="D17" s="16">
        <f>MAX(D2:D15)</f>
        <v>14</v>
      </c>
    </row>
    <row r="18" spans="1:4" ht="15" customHeight="1" x14ac:dyDescent="0.2">
      <c r="C18" s="74" t="s">
        <v>839</v>
      </c>
      <c r="D18" s="16">
        <f>MIN(D2:D15)</f>
        <v>7</v>
      </c>
    </row>
    <row r="19" spans="1:4" x14ac:dyDescent="0.2">
      <c r="C19" s="74" t="s">
        <v>855</v>
      </c>
      <c r="D19" s="16">
        <f>MODE(D2:D15)</f>
        <v>12</v>
      </c>
    </row>
    <row r="20" spans="1:4" ht="15" customHeight="1" x14ac:dyDescent="0.2"/>
    <row r="21" spans="1:4" ht="15" customHeight="1" x14ac:dyDescent="0.2">
      <c r="A21" s="14" t="s">
        <v>659</v>
      </c>
    </row>
    <row r="22" spans="1:4" ht="15" customHeight="1" x14ac:dyDescent="0.2"/>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94724-B5F9-433C-B435-B83ED612F847}">
  <dimension ref="A1:O17"/>
  <sheetViews>
    <sheetView workbookViewId="0">
      <selection activeCell="E17" sqref="E17:F17"/>
    </sheetView>
  </sheetViews>
  <sheetFormatPr baseColWidth="10" defaultRowHeight="15" customHeight="1" x14ac:dyDescent="0.2"/>
  <cols>
    <col min="1" max="1" width="11.42578125" style="14"/>
    <col min="2" max="2" width="14.140625" style="14" customWidth="1"/>
    <col min="3" max="3" width="15" style="14" customWidth="1"/>
    <col min="4" max="4" width="23.5703125" style="15" customWidth="1"/>
    <col min="5" max="5" width="19.42578125" style="14" customWidth="1"/>
    <col min="6" max="7" width="16.140625" style="16" customWidth="1"/>
    <col min="8" max="9" width="11.42578125" style="16"/>
    <col min="10" max="10" width="16.85546875" style="16" customWidth="1"/>
    <col min="11" max="11" width="19.28515625" style="14" customWidth="1"/>
    <col min="12" max="12" width="18.85546875" style="14" customWidth="1"/>
    <col min="13" max="13" width="19.42578125" style="14" customWidth="1"/>
    <col min="14" max="14" width="11.42578125" style="14"/>
    <col min="15" max="15" width="11.42578125" style="40"/>
    <col min="16" max="16384" width="11.42578125" style="14"/>
  </cols>
  <sheetData>
    <row r="1" spans="1:15" s="22" customFormat="1" ht="40.5" customHeight="1" x14ac:dyDescent="0.25">
      <c r="A1" s="23" t="s">
        <v>582</v>
      </c>
      <c r="B1" s="24" t="s">
        <v>656</v>
      </c>
      <c r="C1" s="24" t="s">
        <v>657</v>
      </c>
      <c r="D1" s="24" t="s">
        <v>655</v>
      </c>
      <c r="E1" s="24" t="s">
        <v>711</v>
      </c>
      <c r="F1" s="24" t="s">
        <v>682</v>
      </c>
      <c r="G1" s="24" t="s">
        <v>865</v>
      </c>
      <c r="H1" s="24" t="s">
        <v>188</v>
      </c>
      <c r="I1" s="24" t="s">
        <v>683</v>
      </c>
      <c r="J1" s="24" t="s">
        <v>189</v>
      </c>
      <c r="K1" s="24" t="s">
        <v>190</v>
      </c>
      <c r="L1" s="24" t="s">
        <v>191</v>
      </c>
      <c r="M1" s="24" t="s">
        <v>192</v>
      </c>
      <c r="N1" s="24" t="s">
        <v>193</v>
      </c>
      <c r="O1" s="38" t="s">
        <v>712</v>
      </c>
    </row>
    <row r="2" spans="1:15" ht="15" customHeight="1" x14ac:dyDescent="0.2">
      <c r="A2" s="14" t="s">
        <v>145</v>
      </c>
      <c r="B2" s="32" t="s">
        <v>146</v>
      </c>
      <c r="C2" s="33" t="s">
        <v>340</v>
      </c>
      <c r="D2" s="15" t="s">
        <v>147</v>
      </c>
      <c r="E2" s="13" t="s">
        <v>660</v>
      </c>
      <c r="F2" s="16">
        <v>2</v>
      </c>
      <c r="G2" s="45" t="s">
        <v>866</v>
      </c>
      <c r="H2" s="16" t="s">
        <v>684</v>
      </c>
      <c r="I2" s="16">
        <v>414</v>
      </c>
      <c r="J2" s="17">
        <v>0.52029999999999998</v>
      </c>
      <c r="K2" s="13" t="s">
        <v>341</v>
      </c>
      <c r="L2" s="13" t="s">
        <v>342</v>
      </c>
      <c r="M2" s="13"/>
      <c r="N2" s="13"/>
      <c r="O2" s="37" t="s">
        <v>803</v>
      </c>
    </row>
    <row r="3" spans="1:15" ht="15" customHeight="1" x14ac:dyDescent="0.2">
      <c r="A3" s="14" t="s">
        <v>148</v>
      </c>
      <c r="B3" s="32" t="s">
        <v>149</v>
      </c>
      <c r="C3" s="33" t="s">
        <v>344</v>
      </c>
      <c r="D3" s="15" t="s">
        <v>150</v>
      </c>
      <c r="E3" s="13" t="s">
        <v>661</v>
      </c>
      <c r="F3" s="16">
        <v>1</v>
      </c>
      <c r="G3" s="45" t="s">
        <v>866</v>
      </c>
      <c r="H3" s="16" t="s">
        <v>685</v>
      </c>
      <c r="I3" s="16">
        <v>404</v>
      </c>
      <c r="J3" s="17">
        <v>0.51590000000000003</v>
      </c>
      <c r="K3" s="13" t="s">
        <v>345</v>
      </c>
      <c r="L3" s="13" t="s">
        <v>334</v>
      </c>
      <c r="M3" s="13" t="s">
        <v>346</v>
      </c>
      <c r="N3" s="13"/>
      <c r="O3" s="37" t="s">
        <v>803</v>
      </c>
    </row>
    <row r="4" spans="1:15" ht="15" customHeight="1" x14ac:dyDescent="0.2">
      <c r="A4" s="14" t="s">
        <v>151</v>
      </c>
      <c r="B4" s="32" t="s">
        <v>104</v>
      </c>
      <c r="C4" s="33" t="s">
        <v>348</v>
      </c>
      <c r="D4" s="15" t="s">
        <v>152</v>
      </c>
      <c r="E4" s="13" t="s">
        <v>662</v>
      </c>
      <c r="F4" s="16">
        <v>5</v>
      </c>
      <c r="G4" s="45" t="s">
        <v>866</v>
      </c>
      <c r="H4" s="16" t="s">
        <v>684</v>
      </c>
      <c r="I4" s="16">
        <v>414</v>
      </c>
      <c r="J4" s="17">
        <v>0.56110000000000004</v>
      </c>
      <c r="K4" s="13" t="s">
        <v>349</v>
      </c>
      <c r="L4" s="13" t="s">
        <v>350</v>
      </c>
      <c r="M4" s="13"/>
      <c r="N4" s="13"/>
      <c r="O4" s="37" t="s">
        <v>803</v>
      </c>
    </row>
    <row r="5" spans="1:15" ht="15" customHeight="1" x14ac:dyDescent="0.2">
      <c r="A5" s="14" t="s">
        <v>153</v>
      </c>
      <c r="B5" s="32" t="s">
        <v>104</v>
      </c>
      <c r="C5" s="33" t="s">
        <v>352</v>
      </c>
      <c r="D5" s="15" t="s">
        <v>154</v>
      </c>
      <c r="E5" s="13" t="s">
        <v>663</v>
      </c>
      <c r="F5" s="16">
        <v>7</v>
      </c>
      <c r="G5" s="45" t="s">
        <v>866</v>
      </c>
      <c r="H5" s="16" t="s">
        <v>707</v>
      </c>
      <c r="I5" s="16">
        <v>416</v>
      </c>
      <c r="J5" s="17">
        <v>0.5</v>
      </c>
      <c r="K5" s="13"/>
      <c r="L5" s="13"/>
      <c r="M5" s="13" t="s">
        <v>353</v>
      </c>
      <c r="N5" s="13"/>
      <c r="O5" s="37" t="s">
        <v>803</v>
      </c>
    </row>
    <row r="6" spans="1:15" ht="15" customHeight="1" x14ac:dyDescent="0.2">
      <c r="A6" s="14" t="s">
        <v>155</v>
      </c>
      <c r="B6" s="32" t="s">
        <v>156</v>
      </c>
      <c r="C6" s="33" t="s">
        <v>352</v>
      </c>
      <c r="D6" s="15" t="s">
        <v>157</v>
      </c>
      <c r="E6" s="13" t="s">
        <v>664</v>
      </c>
      <c r="F6" s="16">
        <v>2</v>
      </c>
      <c r="G6" s="45" t="s">
        <v>866</v>
      </c>
      <c r="H6" s="16" t="s">
        <v>686</v>
      </c>
      <c r="I6" s="16">
        <v>175</v>
      </c>
      <c r="J6" s="17">
        <v>0.5</v>
      </c>
      <c r="K6" s="13"/>
      <c r="L6" s="13"/>
      <c r="M6" s="13" t="s">
        <v>354</v>
      </c>
      <c r="N6" s="13"/>
      <c r="O6" s="37" t="s">
        <v>803</v>
      </c>
    </row>
    <row r="7" spans="1:15" ht="15" customHeight="1" x14ac:dyDescent="0.2">
      <c r="A7" s="14" t="s">
        <v>158</v>
      </c>
      <c r="B7" s="32" t="s">
        <v>156</v>
      </c>
      <c r="C7" s="33" t="s">
        <v>352</v>
      </c>
      <c r="D7" s="15" t="s">
        <v>157</v>
      </c>
      <c r="E7" s="13" t="s">
        <v>664</v>
      </c>
      <c r="F7" s="16">
        <v>2</v>
      </c>
      <c r="G7" s="45" t="s">
        <v>866</v>
      </c>
      <c r="H7" s="16" t="s">
        <v>687</v>
      </c>
      <c r="I7" s="16">
        <v>176</v>
      </c>
      <c r="J7" s="17">
        <v>0.5</v>
      </c>
      <c r="K7" s="13"/>
      <c r="L7" s="13"/>
      <c r="M7" s="13" t="s">
        <v>354</v>
      </c>
      <c r="N7" s="13"/>
      <c r="O7" s="37" t="s">
        <v>803</v>
      </c>
    </row>
    <row r="8" spans="1:15" ht="15" customHeight="1" x14ac:dyDescent="0.2">
      <c r="A8" s="14" t="s">
        <v>159</v>
      </c>
      <c r="B8" s="32" t="s">
        <v>160</v>
      </c>
      <c r="C8" s="33" t="s">
        <v>355</v>
      </c>
      <c r="D8" s="15" t="s">
        <v>161</v>
      </c>
      <c r="E8" s="13" t="s">
        <v>665</v>
      </c>
      <c r="F8" s="16">
        <v>5</v>
      </c>
      <c r="G8" s="45" t="s">
        <v>866</v>
      </c>
      <c r="H8" s="16" t="s">
        <v>684</v>
      </c>
      <c r="I8" s="16">
        <v>414</v>
      </c>
      <c r="J8" s="17">
        <v>0.56850000000000001</v>
      </c>
      <c r="K8" s="13"/>
      <c r="L8" s="13" t="s">
        <v>335</v>
      </c>
      <c r="M8" s="13" t="s">
        <v>356</v>
      </c>
      <c r="N8" s="13"/>
      <c r="O8" s="37" t="s">
        <v>803</v>
      </c>
    </row>
    <row r="9" spans="1:15" ht="15" customHeight="1" x14ac:dyDescent="0.2">
      <c r="A9" s="14" t="s">
        <v>162</v>
      </c>
      <c r="B9" s="32" t="s">
        <v>163</v>
      </c>
      <c r="C9" s="33" t="s">
        <v>355</v>
      </c>
      <c r="D9" s="15" t="s">
        <v>164</v>
      </c>
      <c r="E9" s="13" t="s">
        <v>666</v>
      </c>
      <c r="F9" s="16">
        <v>5</v>
      </c>
      <c r="G9" s="45" t="s">
        <v>866</v>
      </c>
      <c r="H9" s="16" t="s">
        <v>684</v>
      </c>
      <c r="I9" s="16">
        <v>414</v>
      </c>
      <c r="J9" s="17">
        <v>0.55379999999999996</v>
      </c>
      <c r="K9" s="13"/>
      <c r="L9" s="13" t="s">
        <v>335</v>
      </c>
      <c r="M9" s="13" t="s">
        <v>357</v>
      </c>
      <c r="N9" s="13"/>
      <c r="O9" s="37" t="s">
        <v>803</v>
      </c>
    </row>
    <row r="10" spans="1:15" ht="15" customHeight="1" x14ac:dyDescent="0.2">
      <c r="A10" s="14" t="s">
        <v>165</v>
      </c>
      <c r="B10" s="32" t="s">
        <v>166</v>
      </c>
      <c r="C10" s="33" t="s">
        <v>359</v>
      </c>
      <c r="D10" s="15" t="s">
        <v>167</v>
      </c>
      <c r="E10" s="13" t="s">
        <v>667</v>
      </c>
      <c r="F10" s="16">
        <v>3</v>
      </c>
      <c r="G10" s="45" t="s">
        <v>866</v>
      </c>
      <c r="H10" s="17" t="s">
        <v>708</v>
      </c>
      <c r="I10" s="17">
        <v>401</v>
      </c>
      <c r="J10" s="17">
        <v>0.5423</v>
      </c>
      <c r="K10" s="13" t="s">
        <v>360</v>
      </c>
      <c r="L10" s="13" t="s">
        <v>361</v>
      </c>
      <c r="M10" s="13" t="s">
        <v>362</v>
      </c>
      <c r="N10" s="13"/>
      <c r="O10" s="37" t="s">
        <v>803</v>
      </c>
    </row>
    <row r="11" spans="1:15" ht="15" customHeight="1" x14ac:dyDescent="0.2">
      <c r="A11" s="14" t="s">
        <v>168</v>
      </c>
      <c r="B11" s="32" t="s">
        <v>166</v>
      </c>
      <c r="C11" s="33" t="s">
        <v>352</v>
      </c>
      <c r="D11" s="15" t="s">
        <v>169</v>
      </c>
      <c r="E11" s="13" t="s">
        <v>668</v>
      </c>
      <c r="F11" s="16">
        <v>5</v>
      </c>
      <c r="G11" s="45" t="s">
        <v>866</v>
      </c>
      <c r="H11" s="17" t="s">
        <v>709</v>
      </c>
      <c r="I11" s="17">
        <v>394</v>
      </c>
      <c r="J11" s="17">
        <v>0.5</v>
      </c>
      <c r="K11" s="13"/>
      <c r="L11" s="13"/>
      <c r="M11" s="13" t="s">
        <v>364</v>
      </c>
      <c r="N11" s="13"/>
      <c r="O11" s="37" t="s">
        <v>803</v>
      </c>
    </row>
    <row r="12" spans="1:15" ht="15" customHeight="1" x14ac:dyDescent="0.2">
      <c r="A12" s="14" t="s">
        <v>170</v>
      </c>
      <c r="B12" s="32" t="s">
        <v>171</v>
      </c>
      <c r="C12" s="33" t="s">
        <v>352</v>
      </c>
      <c r="D12" s="15" t="s">
        <v>172</v>
      </c>
      <c r="E12" s="13" t="s">
        <v>669</v>
      </c>
      <c r="F12" s="19">
        <v>4</v>
      </c>
      <c r="G12" s="45" t="s">
        <v>866</v>
      </c>
      <c r="H12" s="17" t="s">
        <v>710</v>
      </c>
      <c r="I12" s="17">
        <v>393</v>
      </c>
      <c r="J12" s="17">
        <v>0.5</v>
      </c>
      <c r="K12" s="13"/>
      <c r="L12" s="13"/>
      <c r="M12" s="13" t="s">
        <v>366</v>
      </c>
      <c r="N12" s="13"/>
      <c r="O12" s="37" t="s">
        <v>803</v>
      </c>
    </row>
    <row r="13" spans="1:15" ht="15" customHeight="1" x14ac:dyDescent="0.2">
      <c r="A13" s="14" t="s">
        <v>173</v>
      </c>
      <c r="B13" s="32" t="s">
        <v>171</v>
      </c>
      <c r="C13" s="33" t="s">
        <v>352</v>
      </c>
      <c r="D13" s="15" t="s">
        <v>172</v>
      </c>
      <c r="E13" s="13" t="s">
        <v>669</v>
      </c>
      <c r="F13" s="19">
        <v>4</v>
      </c>
      <c r="G13" s="45" t="s">
        <v>866</v>
      </c>
      <c r="H13" s="17" t="s">
        <v>710</v>
      </c>
      <c r="I13" s="17">
        <v>393</v>
      </c>
      <c r="J13" s="17">
        <v>0.5</v>
      </c>
      <c r="K13" s="13"/>
      <c r="L13" s="13"/>
      <c r="M13" s="13" t="s">
        <v>366</v>
      </c>
      <c r="N13" s="13"/>
      <c r="O13" s="37" t="s">
        <v>803</v>
      </c>
    </row>
    <row r="14" spans="1:15" ht="15" customHeight="1" x14ac:dyDescent="0.2">
      <c r="E14" s="74" t="s">
        <v>837</v>
      </c>
      <c r="F14" s="16">
        <f>AVERAGE(F2:F13)</f>
        <v>3.75</v>
      </c>
    </row>
    <row r="15" spans="1:15" ht="15" customHeight="1" x14ac:dyDescent="0.2">
      <c r="A15" s="14" t="s">
        <v>659</v>
      </c>
      <c r="E15" s="74" t="s">
        <v>838</v>
      </c>
      <c r="F15" s="16">
        <f>MAX(F2:F13)</f>
        <v>7</v>
      </c>
    </row>
    <row r="16" spans="1:15" ht="15" customHeight="1" x14ac:dyDescent="0.2">
      <c r="E16" s="74" t="s">
        <v>839</v>
      </c>
      <c r="F16" s="16">
        <f>MIN(F2:F13)</f>
        <v>1</v>
      </c>
    </row>
    <row r="17" spans="5:6" ht="15" customHeight="1" x14ac:dyDescent="0.2">
      <c r="E17" s="74" t="s">
        <v>855</v>
      </c>
      <c r="F17" s="16">
        <f>MODE(F2:F13)</f>
        <v>5</v>
      </c>
    </row>
  </sheetData>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975FDC-1ED5-48E1-8E66-CC084AF10E8E}">
  <dimension ref="A1:O20"/>
  <sheetViews>
    <sheetView workbookViewId="0">
      <selection activeCell="E14" sqref="E14:E17"/>
    </sheetView>
  </sheetViews>
  <sheetFormatPr baseColWidth="10" defaultRowHeight="12.75" x14ac:dyDescent="0.2"/>
  <cols>
    <col min="1" max="1" width="11.42578125" style="14"/>
    <col min="2" max="2" width="14.140625" style="14" customWidth="1"/>
    <col min="3" max="3" width="15" style="14" customWidth="1"/>
    <col min="4" max="4" width="23.5703125" style="15" customWidth="1"/>
    <col min="5" max="5" width="19.42578125" style="14" customWidth="1"/>
    <col min="6" max="7" width="16.140625" style="16" customWidth="1"/>
    <col min="8" max="9" width="11.42578125" style="16"/>
    <col min="10" max="10" width="16.85546875" style="16" customWidth="1"/>
    <col min="11" max="11" width="19.28515625" style="14" customWidth="1"/>
    <col min="12" max="12" width="18.85546875" style="14" customWidth="1"/>
    <col min="13" max="13" width="19.42578125" style="14" customWidth="1"/>
    <col min="14" max="14" width="11.42578125" style="14"/>
    <col min="15" max="15" width="11.42578125" style="40"/>
    <col min="16" max="16384" width="11.42578125" style="14"/>
  </cols>
  <sheetData>
    <row r="1" spans="1:15" s="22" customFormat="1" ht="40.5" customHeight="1" x14ac:dyDescent="0.25">
      <c r="A1" s="23" t="s">
        <v>582</v>
      </c>
      <c r="B1" s="24" t="s">
        <v>656</v>
      </c>
      <c r="C1" s="24" t="s">
        <v>657</v>
      </c>
      <c r="D1" s="24" t="s">
        <v>655</v>
      </c>
      <c r="E1" s="24" t="s">
        <v>711</v>
      </c>
      <c r="F1" s="24" t="s">
        <v>682</v>
      </c>
      <c r="G1" s="24" t="s">
        <v>865</v>
      </c>
      <c r="H1" s="24" t="s">
        <v>188</v>
      </c>
      <c r="I1" s="24" t="s">
        <v>683</v>
      </c>
      <c r="J1" s="24" t="s">
        <v>189</v>
      </c>
      <c r="K1" s="24" t="s">
        <v>190</v>
      </c>
      <c r="L1" s="24" t="s">
        <v>191</v>
      </c>
      <c r="M1" s="24" t="s">
        <v>192</v>
      </c>
      <c r="N1" s="24" t="s">
        <v>193</v>
      </c>
      <c r="O1" s="38" t="s">
        <v>712</v>
      </c>
    </row>
    <row r="2" spans="1:15" ht="15" customHeight="1" x14ac:dyDescent="0.2">
      <c r="A2" s="14" t="s">
        <v>174</v>
      </c>
      <c r="B2" s="32" t="s">
        <v>175</v>
      </c>
      <c r="C2" s="33" t="s">
        <v>368</v>
      </c>
      <c r="D2" s="15" t="s">
        <v>585</v>
      </c>
      <c r="E2" s="13" t="s">
        <v>670</v>
      </c>
      <c r="F2" s="16">
        <v>5</v>
      </c>
      <c r="G2" s="45" t="s">
        <v>867</v>
      </c>
      <c r="H2" s="17" t="s">
        <v>688</v>
      </c>
      <c r="I2" s="17">
        <v>396</v>
      </c>
      <c r="J2" s="17">
        <v>0.72919999999999996</v>
      </c>
      <c r="K2" s="13"/>
      <c r="L2" s="13" t="s">
        <v>369</v>
      </c>
      <c r="M2" s="13" t="s">
        <v>370</v>
      </c>
      <c r="N2" s="13"/>
      <c r="O2" s="37" t="s">
        <v>803</v>
      </c>
    </row>
    <row r="3" spans="1:15" ht="15" customHeight="1" x14ac:dyDescent="0.2">
      <c r="A3" s="14" t="s">
        <v>90</v>
      </c>
      <c r="B3" s="32" t="s">
        <v>91</v>
      </c>
      <c r="C3" s="33" t="s">
        <v>368</v>
      </c>
      <c r="D3" s="15" t="s">
        <v>586</v>
      </c>
      <c r="E3" s="13" t="s">
        <v>671</v>
      </c>
      <c r="F3" s="16">
        <v>6</v>
      </c>
      <c r="G3" s="45" t="s">
        <v>867</v>
      </c>
      <c r="H3" s="17" t="s">
        <v>688</v>
      </c>
      <c r="I3" s="17">
        <v>396</v>
      </c>
      <c r="J3" s="17">
        <v>0.65710000000000002</v>
      </c>
      <c r="K3" s="13"/>
      <c r="L3" s="13" t="s">
        <v>369</v>
      </c>
      <c r="M3" s="13" t="s">
        <v>371</v>
      </c>
      <c r="N3" s="13"/>
      <c r="O3" s="37" t="s">
        <v>803</v>
      </c>
    </row>
    <row r="4" spans="1:15" ht="15" customHeight="1" x14ac:dyDescent="0.2">
      <c r="A4" s="14" t="s">
        <v>16</v>
      </c>
      <c r="B4" s="32" t="s">
        <v>17</v>
      </c>
      <c r="C4" s="33" t="s">
        <v>368</v>
      </c>
      <c r="D4" s="15" t="s">
        <v>587</v>
      </c>
      <c r="E4" s="13" t="s">
        <v>672</v>
      </c>
      <c r="F4" s="16">
        <v>6</v>
      </c>
      <c r="G4" s="45" t="s">
        <v>867</v>
      </c>
      <c r="H4" s="17" t="s">
        <v>690</v>
      </c>
      <c r="I4" s="17">
        <v>389</v>
      </c>
      <c r="J4" s="17">
        <v>0.70279999999999998</v>
      </c>
      <c r="K4" s="13"/>
      <c r="L4" s="13" t="s">
        <v>369</v>
      </c>
      <c r="M4" s="13" t="s">
        <v>372</v>
      </c>
      <c r="N4" s="13"/>
      <c r="O4" s="37" t="s">
        <v>803</v>
      </c>
    </row>
    <row r="5" spans="1:15" ht="15" customHeight="1" x14ac:dyDescent="0.2">
      <c r="A5" s="14" t="s">
        <v>45</v>
      </c>
      <c r="B5" s="32" t="s">
        <v>46</v>
      </c>
      <c r="C5" s="33" t="s">
        <v>374</v>
      </c>
      <c r="D5" s="15" t="s">
        <v>588</v>
      </c>
      <c r="E5" s="13" t="s">
        <v>673</v>
      </c>
      <c r="F5" s="16">
        <v>5</v>
      </c>
      <c r="G5" s="45" t="s">
        <v>867</v>
      </c>
      <c r="H5" s="17" t="s">
        <v>691</v>
      </c>
      <c r="I5" s="17">
        <v>392</v>
      </c>
      <c r="J5" s="17">
        <v>0.86899999999999999</v>
      </c>
      <c r="K5" s="13" t="s">
        <v>375</v>
      </c>
      <c r="L5" s="13" t="s">
        <v>376</v>
      </c>
      <c r="M5" s="13" t="s">
        <v>377</v>
      </c>
      <c r="N5" s="13"/>
      <c r="O5" s="37" t="s">
        <v>803</v>
      </c>
    </row>
    <row r="6" spans="1:15" ht="15" customHeight="1" x14ac:dyDescent="0.2">
      <c r="A6" s="14" t="s">
        <v>100</v>
      </c>
      <c r="B6" s="32" t="s">
        <v>101</v>
      </c>
      <c r="C6" s="33" t="s">
        <v>374</v>
      </c>
      <c r="D6" s="15" t="s">
        <v>589</v>
      </c>
      <c r="E6" s="13" t="s">
        <v>674</v>
      </c>
      <c r="F6" s="16">
        <v>4</v>
      </c>
      <c r="G6" s="45" t="s">
        <v>867</v>
      </c>
      <c r="H6" s="17" t="s">
        <v>689</v>
      </c>
      <c r="I6" s="17">
        <v>391</v>
      </c>
      <c r="J6" s="17">
        <v>0.8397</v>
      </c>
      <c r="K6" s="13" t="s">
        <v>379</v>
      </c>
      <c r="L6" s="13" t="s">
        <v>380</v>
      </c>
      <c r="M6" s="13" t="s">
        <v>381</v>
      </c>
      <c r="N6" s="13"/>
      <c r="O6" s="37" t="s">
        <v>803</v>
      </c>
    </row>
    <row r="7" spans="1:15" ht="15" customHeight="1" x14ac:dyDescent="0.2">
      <c r="A7" s="14" t="s">
        <v>40</v>
      </c>
      <c r="B7" s="32" t="s">
        <v>41</v>
      </c>
      <c r="C7" s="33" t="s">
        <v>374</v>
      </c>
      <c r="D7" s="15" t="s">
        <v>590</v>
      </c>
      <c r="E7" s="13" t="s">
        <v>675</v>
      </c>
      <c r="F7" s="16">
        <v>6</v>
      </c>
      <c r="G7" s="45" t="s">
        <v>867</v>
      </c>
      <c r="H7" s="17" t="s">
        <v>696</v>
      </c>
      <c r="I7" s="17">
        <v>353</v>
      </c>
      <c r="J7" s="17">
        <v>0.97230000000000005</v>
      </c>
      <c r="K7" s="13" t="s">
        <v>383</v>
      </c>
      <c r="L7" s="13" t="s">
        <v>384</v>
      </c>
      <c r="M7" s="13" t="s">
        <v>385</v>
      </c>
      <c r="N7" s="13"/>
      <c r="O7" s="37" t="s">
        <v>803</v>
      </c>
    </row>
    <row r="8" spans="1:15" ht="15" customHeight="1" x14ac:dyDescent="0.2">
      <c r="A8" s="14" t="s">
        <v>47</v>
      </c>
      <c r="B8" s="32" t="s">
        <v>46</v>
      </c>
      <c r="C8" s="33" t="s">
        <v>374</v>
      </c>
      <c r="D8" s="15" t="s">
        <v>588</v>
      </c>
      <c r="E8" s="13" t="s">
        <v>676</v>
      </c>
      <c r="F8" s="16">
        <v>5</v>
      </c>
      <c r="G8" s="45" t="s">
        <v>867</v>
      </c>
      <c r="H8" s="17" t="s">
        <v>688</v>
      </c>
      <c r="I8" s="17">
        <v>396</v>
      </c>
      <c r="J8" s="17">
        <v>0.86899999999999999</v>
      </c>
      <c r="K8" s="13" t="s">
        <v>375</v>
      </c>
      <c r="L8" s="13" t="s">
        <v>376</v>
      </c>
      <c r="M8" s="13" t="s">
        <v>387</v>
      </c>
      <c r="N8" s="13"/>
      <c r="O8" s="37" t="s">
        <v>803</v>
      </c>
    </row>
    <row r="9" spans="1:15" ht="15" customHeight="1" x14ac:dyDescent="0.2">
      <c r="A9" s="14" t="s">
        <v>48</v>
      </c>
      <c r="B9" s="32" t="s">
        <v>46</v>
      </c>
      <c r="C9" s="33" t="s">
        <v>374</v>
      </c>
      <c r="D9" s="15" t="s">
        <v>588</v>
      </c>
      <c r="E9" s="13" t="s">
        <v>677</v>
      </c>
      <c r="F9" s="16">
        <v>5</v>
      </c>
      <c r="G9" s="45" t="s">
        <v>867</v>
      </c>
      <c r="H9" s="17" t="s">
        <v>688</v>
      </c>
      <c r="I9" s="17">
        <v>396</v>
      </c>
      <c r="J9" s="17">
        <v>0.86899999999999999</v>
      </c>
      <c r="K9" s="13" t="s">
        <v>375</v>
      </c>
      <c r="L9" s="13" t="s">
        <v>376</v>
      </c>
      <c r="M9" s="13" t="s">
        <v>389</v>
      </c>
      <c r="N9" s="13"/>
      <c r="O9" s="37" t="s">
        <v>803</v>
      </c>
    </row>
    <row r="10" spans="1:15" ht="15" customHeight="1" x14ac:dyDescent="0.2">
      <c r="A10" s="14" t="s">
        <v>105</v>
      </c>
      <c r="B10" s="32" t="s">
        <v>106</v>
      </c>
      <c r="C10" s="33" t="s">
        <v>368</v>
      </c>
      <c r="D10" s="15" t="s">
        <v>591</v>
      </c>
      <c r="E10" s="13" t="s">
        <v>678</v>
      </c>
      <c r="F10" s="16">
        <v>6</v>
      </c>
      <c r="G10" s="45" t="s">
        <v>867</v>
      </c>
      <c r="H10" s="17" t="s">
        <v>695</v>
      </c>
      <c r="I10" s="17">
        <v>287</v>
      </c>
      <c r="J10" s="17">
        <v>0.74309999999999998</v>
      </c>
      <c r="K10" s="13"/>
      <c r="L10" s="13" t="s">
        <v>369</v>
      </c>
      <c r="M10" s="13" t="s">
        <v>390</v>
      </c>
      <c r="N10" s="13"/>
      <c r="O10" s="37" t="s">
        <v>803</v>
      </c>
    </row>
    <row r="11" spans="1:15" ht="15" customHeight="1" x14ac:dyDescent="0.2">
      <c r="A11" s="14" t="s">
        <v>22</v>
      </c>
      <c r="B11" s="32" t="s">
        <v>23</v>
      </c>
      <c r="C11" s="33" t="s">
        <v>374</v>
      </c>
      <c r="D11" s="15" t="s">
        <v>592</v>
      </c>
      <c r="E11" s="13" t="s">
        <v>679</v>
      </c>
      <c r="F11" s="16">
        <v>5</v>
      </c>
      <c r="G11" s="45" t="s">
        <v>867</v>
      </c>
      <c r="H11" s="17" t="s">
        <v>694</v>
      </c>
      <c r="I11" s="17">
        <v>332</v>
      </c>
      <c r="J11" s="17">
        <v>0.96179999999999999</v>
      </c>
      <c r="K11" s="13" t="s">
        <v>392</v>
      </c>
      <c r="L11" s="13" t="s">
        <v>393</v>
      </c>
      <c r="M11" s="13"/>
      <c r="N11" s="13"/>
      <c r="O11" s="37" t="s">
        <v>803</v>
      </c>
    </row>
    <row r="12" spans="1:15" ht="15" customHeight="1" x14ac:dyDescent="0.2">
      <c r="A12" s="14" t="s">
        <v>42</v>
      </c>
      <c r="B12" s="32" t="s">
        <v>43</v>
      </c>
      <c r="C12" s="33" t="s">
        <v>374</v>
      </c>
      <c r="D12" s="15" t="s">
        <v>593</v>
      </c>
      <c r="E12" s="13" t="s">
        <v>680</v>
      </c>
      <c r="F12" s="16">
        <v>3</v>
      </c>
      <c r="G12" s="45" t="s">
        <v>867</v>
      </c>
      <c r="H12" s="17" t="s">
        <v>693</v>
      </c>
      <c r="I12" s="17">
        <v>304</v>
      </c>
      <c r="J12" s="17">
        <v>1.101</v>
      </c>
      <c r="K12" s="13" t="s">
        <v>395</v>
      </c>
      <c r="L12" s="13" t="s">
        <v>396</v>
      </c>
      <c r="M12" s="13" t="s">
        <v>397</v>
      </c>
      <c r="N12" s="13"/>
      <c r="O12" s="37" t="s">
        <v>803</v>
      </c>
    </row>
    <row r="13" spans="1:15" ht="15" customHeight="1" x14ac:dyDescent="0.2">
      <c r="A13" s="14" t="s">
        <v>44</v>
      </c>
      <c r="B13" s="32" t="s">
        <v>43</v>
      </c>
      <c r="C13" s="33" t="s">
        <v>374</v>
      </c>
      <c r="D13" s="15" t="s">
        <v>594</v>
      </c>
      <c r="E13" s="13" t="s">
        <v>681</v>
      </c>
      <c r="F13" s="16">
        <v>3</v>
      </c>
      <c r="G13" s="45" t="s">
        <v>867</v>
      </c>
      <c r="H13" s="17" t="s">
        <v>692</v>
      </c>
      <c r="I13" s="17">
        <v>281</v>
      </c>
      <c r="J13" s="17">
        <v>1.101</v>
      </c>
      <c r="K13" s="13" t="s">
        <v>395</v>
      </c>
      <c r="L13" s="13" t="s">
        <v>396</v>
      </c>
      <c r="M13" s="13" t="s">
        <v>399</v>
      </c>
      <c r="N13" s="13"/>
      <c r="O13" s="37" t="s">
        <v>803</v>
      </c>
    </row>
    <row r="14" spans="1:15" ht="15" customHeight="1" x14ac:dyDescent="0.2">
      <c r="E14" s="75" t="s">
        <v>858</v>
      </c>
      <c r="F14" s="16">
        <f>AVERAGE(F2:F13)</f>
        <v>4.916666666666667</v>
      </c>
    </row>
    <row r="15" spans="1:15" ht="15" customHeight="1" x14ac:dyDescent="0.2">
      <c r="A15" s="14" t="s">
        <v>659</v>
      </c>
      <c r="E15" s="75" t="s">
        <v>838</v>
      </c>
      <c r="F15" s="16">
        <f>MAX(F2:F13)</f>
        <v>6</v>
      </c>
    </row>
    <row r="16" spans="1:15" ht="15" customHeight="1" x14ac:dyDescent="0.2">
      <c r="E16" s="75" t="s">
        <v>839</v>
      </c>
      <c r="F16" s="16">
        <f>MIN(F2:F13)</f>
        <v>3</v>
      </c>
    </row>
    <row r="17" spans="5:6" x14ac:dyDescent="0.2">
      <c r="E17" s="74" t="s">
        <v>855</v>
      </c>
      <c r="F17" s="16">
        <f>MODE(F2:F13)</f>
        <v>5</v>
      </c>
    </row>
    <row r="18" spans="5:6" ht="15" customHeight="1" x14ac:dyDescent="0.2"/>
    <row r="19" spans="5:6" ht="15" customHeight="1" x14ac:dyDescent="0.2"/>
    <row r="20" spans="5:6" ht="15" customHeight="1" x14ac:dyDescent="0.2"/>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0AB1B7-F653-43C1-B081-564E3B5C2DD4}">
  <dimension ref="A1:Q86"/>
  <sheetViews>
    <sheetView topLeftCell="A10" workbookViewId="0">
      <selection activeCell="G2" sqref="G2:G26"/>
    </sheetView>
  </sheetViews>
  <sheetFormatPr baseColWidth="10" defaultRowHeight="12.75" x14ac:dyDescent="0.2"/>
  <cols>
    <col min="1" max="1" width="11.42578125" style="5" customWidth="1"/>
    <col min="2" max="2" width="14.140625" style="5" customWidth="1"/>
    <col min="3" max="3" width="23.5703125" style="8" customWidth="1"/>
    <col min="4" max="4" width="16.140625" style="7" customWidth="1"/>
    <col min="5" max="7" width="16.140625" style="16" customWidth="1"/>
    <col min="8" max="8" width="11.42578125" style="9"/>
    <col min="9" max="9" width="16.85546875" style="9" customWidth="1"/>
    <col min="10" max="10" width="19.28515625" style="8" customWidth="1"/>
    <col min="11" max="11" width="18.85546875" style="8" customWidth="1"/>
    <col min="12" max="12" width="19.42578125" style="8" customWidth="1"/>
    <col min="13" max="13" width="11.42578125" style="8"/>
    <col min="14" max="14" width="14" style="8" customWidth="1"/>
    <col min="15" max="15" width="16.5703125" style="39" customWidth="1"/>
    <col min="16" max="16" width="25.42578125" style="5" customWidth="1"/>
    <col min="17" max="16384" width="11.42578125" style="5"/>
  </cols>
  <sheetData>
    <row r="1" spans="1:17" s="4" customFormat="1" ht="40.5" customHeight="1" thickBot="1" x14ac:dyDescent="0.3">
      <c r="A1" s="23" t="s">
        <v>582</v>
      </c>
      <c r="B1" s="24" t="s">
        <v>1014</v>
      </c>
      <c r="C1" s="24" t="s">
        <v>1099</v>
      </c>
      <c r="D1" s="24" t="s">
        <v>859</v>
      </c>
      <c r="E1" s="24" t="s">
        <v>861</v>
      </c>
      <c r="F1" s="24" t="s">
        <v>862</v>
      </c>
      <c r="G1" s="24" t="s">
        <v>863</v>
      </c>
      <c r="H1" s="24" t="s">
        <v>188</v>
      </c>
      <c r="I1" s="24" t="s">
        <v>683</v>
      </c>
      <c r="J1" s="24" t="s">
        <v>189</v>
      </c>
      <c r="K1" s="24" t="s">
        <v>190</v>
      </c>
      <c r="L1" s="24" t="s">
        <v>191</v>
      </c>
      <c r="M1" s="24" t="s">
        <v>192</v>
      </c>
      <c r="N1" s="24" t="s">
        <v>193</v>
      </c>
      <c r="O1" s="38" t="s">
        <v>712</v>
      </c>
      <c r="P1" s="35" t="s">
        <v>799</v>
      </c>
    </row>
    <row r="2" spans="1:17" ht="15" customHeight="1" thickBot="1" x14ac:dyDescent="0.3">
      <c r="A2" s="5" t="s">
        <v>117</v>
      </c>
      <c r="B2" s="5" t="s">
        <v>19</v>
      </c>
      <c r="C2" s="8" t="s">
        <v>595</v>
      </c>
      <c r="D2" s="12">
        <v>40</v>
      </c>
      <c r="E2" s="2">
        <v>11</v>
      </c>
      <c r="F2" s="51">
        <v>4</v>
      </c>
      <c r="G2" s="51">
        <v>4</v>
      </c>
      <c r="H2" s="9" t="s">
        <v>870</v>
      </c>
      <c r="I2" s="9">
        <v>16565</v>
      </c>
      <c r="J2" s="6">
        <v>0.89159999999999995</v>
      </c>
      <c r="K2" s="6" t="s">
        <v>199</v>
      </c>
      <c r="L2" s="6" t="s">
        <v>200</v>
      </c>
      <c r="M2" s="8" t="s">
        <v>201</v>
      </c>
      <c r="N2" s="8" t="s">
        <v>202</v>
      </c>
      <c r="O2" s="37" t="s">
        <v>800</v>
      </c>
      <c r="P2" s="41" t="s">
        <v>809</v>
      </c>
    </row>
    <row r="3" spans="1:17" ht="15" customHeight="1" thickBot="1" x14ac:dyDescent="0.3">
      <c r="A3" s="5" t="s">
        <v>118</v>
      </c>
      <c r="B3" s="5" t="s">
        <v>19</v>
      </c>
      <c r="C3" s="8" t="s">
        <v>595</v>
      </c>
      <c r="D3" s="12">
        <v>40</v>
      </c>
      <c r="E3" s="2">
        <v>11</v>
      </c>
      <c r="F3" s="51">
        <v>4</v>
      </c>
      <c r="G3" s="51">
        <v>4</v>
      </c>
      <c r="H3" s="9" t="s">
        <v>870</v>
      </c>
      <c r="I3" s="9">
        <v>16565</v>
      </c>
      <c r="J3" s="6">
        <v>0.89159999999999995</v>
      </c>
      <c r="K3" s="6" t="s">
        <v>199</v>
      </c>
      <c r="L3" s="6" t="s">
        <v>200</v>
      </c>
      <c r="M3" s="8" t="s">
        <v>201</v>
      </c>
      <c r="N3" s="8" t="s">
        <v>202</v>
      </c>
      <c r="O3" s="37" t="s">
        <v>800</v>
      </c>
      <c r="P3" s="41" t="s">
        <v>810</v>
      </c>
    </row>
    <row r="4" spans="1:17" ht="15" customHeight="1" thickBot="1" x14ac:dyDescent="0.3">
      <c r="A4" s="5" t="s">
        <v>119</v>
      </c>
      <c r="B4" s="5" t="s">
        <v>99</v>
      </c>
      <c r="C4" s="8" t="s">
        <v>596</v>
      </c>
      <c r="D4" s="12">
        <v>28</v>
      </c>
      <c r="E4" s="2">
        <v>11</v>
      </c>
      <c r="F4" s="51">
        <v>5</v>
      </c>
      <c r="G4" s="51">
        <v>3</v>
      </c>
      <c r="H4" s="9" t="s">
        <v>869</v>
      </c>
      <c r="I4" s="9">
        <v>16570</v>
      </c>
      <c r="J4" s="6">
        <v>0.93710000000000004</v>
      </c>
      <c r="K4" s="6"/>
      <c r="L4" s="6" t="s">
        <v>203</v>
      </c>
      <c r="M4" s="8" t="s">
        <v>204</v>
      </c>
      <c r="N4" s="8" t="s">
        <v>205</v>
      </c>
      <c r="O4" s="37" t="s">
        <v>800</v>
      </c>
      <c r="P4" s="41" t="s">
        <v>811</v>
      </c>
    </row>
    <row r="5" spans="1:17" ht="15" customHeight="1" thickBot="1" x14ac:dyDescent="0.3">
      <c r="A5" s="5" t="s">
        <v>120</v>
      </c>
      <c r="B5" s="5" t="s">
        <v>99</v>
      </c>
      <c r="C5" s="8" t="s">
        <v>596</v>
      </c>
      <c r="D5" s="12">
        <v>28</v>
      </c>
      <c r="E5" s="2">
        <v>11</v>
      </c>
      <c r="F5" s="51">
        <v>5</v>
      </c>
      <c r="G5" s="51">
        <v>3</v>
      </c>
      <c r="H5" s="9" t="s">
        <v>869</v>
      </c>
      <c r="I5" s="9">
        <v>16570</v>
      </c>
      <c r="J5" s="6">
        <v>0.93710000000000004</v>
      </c>
      <c r="K5" s="6"/>
      <c r="L5" s="6" t="s">
        <v>203</v>
      </c>
      <c r="M5" s="8" t="s">
        <v>204</v>
      </c>
      <c r="N5" s="8" t="s">
        <v>205</v>
      </c>
      <c r="O5" s="37" t="s">
        <v>800</v>
      </c>
      <c r="P5" s="41" t="s">
        <v>812</v>
      </c>
    </row>
    <row r="6" spans="1:17" ht="15" customHeight="1" thickBot="1" x14ac:dyDescent="0.3">
      <c r="A6" s="5" t="s">
        <v>121</v>
      </c>
      <c r="B6" s="5" t="s">
        <v>14</v>
      </c>
      <c r="C6" s="8" t="s">
        <v>597</v>
      </c>
      <c r="D6" s="12">
        <v>36</v>
      </c>
      <c r="E6" s="2">
        <v>9</v>
      </c>
      <c r="F6" s="51">
        <v>3</v>
      </c>
      <c r="G6" s="51">
        <v>2</v>
      </c>
      <c r="H6" s="9" t="s">
        <v>658</v>
      </c>
      <c r="I6" s="9">
        <v>16569</v>
      </c>
      <c r="J6" s="6">
        <v>0.96889999999999998</v>
      </c>
      <c r="K6" s="6"/>
      <c r="L6" s="6" t="s">
        <v>206</v>
      </c>
      <c r="M6" s="8" t="s">
        <v>207</v>
      </c>
      <c r="N6" s="8" t="s">
        <v>208</v>
      </c>
      <c r="O6" s="37" t="s">
        <v>800</v>
      </c>
      <c r="P6" s="41" t="s">
        <v>814</v>
      </c>
    </row>
    <row r="7" spans="1:17" ht="15" customHeight="1" thickBot="1" x14ac:dyDescent="0.3">
      <c r="A7" s="5" t="s">
        <v>122</v>
      </c>
      <c r="B7" s="5" t="s">
        <v>14</v>
      </c>
      <c r="C7" s="8" t="s">
        <v>597</v>
      </c>
      <c r="D7" s="12">
        <v>36</v>
      </c>
      <c r="E7" s="2">
        <v>9</v>
      </c>
      <c r="F7" s="51">
        <v>3</v>
      </c>
      <c r="G7" s="51">
        <v>2</v>
      </c>
      <c r="H7" s="9" t="s">
        <v>658</v>
      </c>
      <c r="I7" s="9">
        <v>16569</v>
      </c>
      <c r="J7" s="6">
        <v>0.96889999999999998</v>
      </c>
      <c r="K7" s="6"/>
      <c r="L7" s="6" t="s">
        <v>206</v>
      </c>
      <c r="M7" s="8" t="s">
        <v>719</v>
      </c>
      <c r="N7" s="8" t="s">
        <v>208</v>
      </c>
      <c r="O7" s="37" t="s">
        <v>800</v>
      </c>
      <c r="P7" s="41" t="s">
        <v>813</v>
      </c>
    </row>
    <row r="8" spans="1:17" ht="15" customHeight="1" thickBot="1" x14ac:dyDescent="0.3">
      <c r="A8" s="5" t="s">
        <v>123</v>
      </c>
      <c r="B8" s="5" t="s">
        <v>2</v>
      </c>
      <c r="C8" s="8" t="s">
        <v>598</v>
      </c>
      <c r="D8" s="12">
        <v>30</v>
      </c>
      <c r="E8" s="2">
        <v>14</v>
      </c>
      <c r="F8" s="51">
        <v>5</v>
      </c>
      <c r="G8" s="51">
        <v>7</v>
      </c>
      <c r="H8" s="9" t="s">
        <v>871</v>
      </c>
      <c r="I8" s="9">
        <v>16567</v>
      </c>
      <c r="J8" s="6">
        <v>0.97760000000000002</v>
      </c>
      <c r="K8" s="6"/>
      <c r="L8" s="6" t="s">
        <v>209</v>
      </c>
      <c r="M8" s="8" t="s">
        <v>210</v>
      </c>
      <c r="O8" s="37" t="s">
        <v>800</v>
      </c>
      <c r="P8" s="41" t="s">
        <v>815</v>
      </c>
    </row>
    <row r="9" spans="1:17" ht="15" customHeight="1" thickBot="1" x14ac:dyDescent="0.3">
      <c r="A9" s="5" t="s">
        <v>124</v>
      </c>
      <c r="B9" s="5" t="s">
        <v>2</v>
      </c>
      <c r="C9" s="8" t="s">
        <v>598</v>
      </c>
      <c r="D9" s="12">
        <v>30</v>
      </c>
      <c r="E9" s="2">
        <v>14</v>
      </c>
      <c r="F9" s="51">
        <v>5</v>
      </c>
      <c r="G9" s="51">
        <v>7</v>
      </c>
      <c r="H9" s="9" t="s">
        <v>871</v>
      </c>
      <c r="I9" s="9">
        <v>16567</v>
      </c>
      <c r="J9" s="6">
        <v>0.97760000000000002</v>
      </c>
      <c r="K9" s="6"/>
      <c r="L9" s="6" t="s">
        <v>209</v>
      </c>
      <c r="M9" s="8" t="s">
        <v>210</v>
      </c>
      <c r="O9" s="37" t="s">
        <v>800</v>
      </c>
      <c r="P9" s="41" t="s">
        <v>816</v>
      </c>
    </row>
    <row r="10" spans="1:17" ht="15" customHeight="1" thickBot="1" x14ac:dyDescent="0.3">
      <c r="A10" s="5" t="s">
        <v>125</v>
      </c>
      <c r="B10" s="5" t="s">
        <v>126</v>
      </c>
      <c r="C10" s="8" t="s">
        <v>599</v>
      </c>
      <c r="D10" s="12">
        <v>32</v>
      </c>
      <c r="E10" s="2">
        <v>13</v>
      </c>
      <c r="F10" s="51">
        <v>5</v>
      </c>
      <c r="G10" s="51">
        <v>6</v>
      </c>
      <c r="H10" s="9" t="s">
        <v>872</v>
      </c>
      <c r="I10" s="9">
        <v>16568</v>
      </c>
      <c r="J10" s="6">
        <v>0.93469999999999998</v>
      </c>
      <c r="K10" s="6"/>
      <c r="L10" s="6" t="s">
        <v>211</v>
      </c>
      <c r="M10" s="8" t="s">
        <v>212</v>
      </c>
      <c r="N10" s="8" t="s">
        <v>213</v>
      </c>
      <c r="O10" s="37" t="s">
        <v>800</v>
      </c>
      <c r="P10" s="41" t="s">
        <v>817</v>
      </c>
    </row>
    <row r="11" spans="1:17" ht="15" customHeight="1" thickBot="1" x14ac:dyDescent="0.3">
      <c r="A11" s="5" t="s">
        <v>127</v>
      </c>
      <c r="B11" s="5" t="s">
        <v>126</v>
      </c>
      <c r="C11" s="8" t="s">
        <v>599</v>
      </c>
      <c r="D11" s="12">
        <v>32</v>
      </c>
      <c r="E11" s="2">
        <v>13</v>
      </c>
      <c r="F11" s="51">
        <v>5</v>
      </c>
      <c r="G11" s="51">
        <v>6</v>
      </c>
      <c r="H11" s="9" t="s">
        <v>872</v>
      </c>
      <c r="I11" s="9">
        <v>16568</v>
      </c>
      <c r="J11" s="6">
        <v>0.93469999999999998</v>
      </c>
      <c r="K11" s="6"/>
      <c r="L11" s="6" t="s">
        <v>211</v>
      </c>
      <c r="M11" s="8" t="s">
        <v>212</v>
      </c>
      <c r="N11" s="8" t="s">
        <v>213</v>
      </c>
      <c r="O11" s="37" t="s">
        <v>800</v>
      </c>
      <c r="P11" s="41" t="s">
        <v>818</v>
      </c>
    </row>
    <row r="12" spans="1:17" ht="15" customHeight="1" thickBot="1" x14ac:dyDescent="0.3">
      <c r="A12" s="5" t="s">
        <v>128</v>
      </c>
      <c r="B12" s="5" t="s">
        <v>129</v>
      </c>
      <c r="C12" s="8" t="s">
        <v>600</v>
      </c>
      <c r="D12" s="12">
        <v>36</v>
      </c>
      <c r="E12" s="2">
        <v>12</v>
      </c>
      <c r="F12" s="51">
        <v>5</v>
      </c>
      <c r="G12" s="51">
        <v>4</v>
      </c>
      <c r="H12" s="9" t="s">
        <v>1096</v>
      </c>
      <c r="I12" s="9">
        <v>16558</v>
      </c>
      <c r="J12" s="6">
        <v>0.88180000000000003</v>
      </c>
      <c r="K12" s="6" t="s">
        <v>214</v>
      </c>
      <c r="L12" s="6" t="s">
        <v>215</v>
      </c>
      <c r="M12" s="8" t="s">
        <v>720</v>
      </c>
      <c r="O12" s="37" t="s">
        <v>800</v>
      </c>
      <c r="P12" s="41" t="s">
        <v>819</v>
      </c>
    </row>
    <row r="13" spans="1:17" ht="15" customHeight="1" thickBot="1" x14ac:dyDescent="0.3">
      <c r="A13" s="5" t="s">
        <v>130</v>
      </c>
      <c r="B13" s="5" t="s">
        <v>129</v>
      </c>
      <c r="C13" s="8" t="s">
        <v>600</v>
      </c>
      <c r="D13" s="12">
        <v>36</v>
      </c>
      <c r="E13" s="2">
        <v>12</v>
      </c>
      <c r="F13" s="51">
        <v>5</v>
      </c>
      <c r="G13" s="51">
        <v>4</v>
      </c>
      <c r="H13" s="9" t="s">
        <v>1096</v>
      </c>
      <c r="I13" s="9">
        <v>16558</v>
      </c>
      <c r="J13" s="6">
        <v>0.88180000000000003</v>
      </c>
      <c r="K13" s="6" t="s">
        <v>214</v>
      </c>
      <c r="L13" s="6" t="s">
        <v>215</v>
      </c>
      <c r="M13" s="8" t="s">
        <v>720</v>
      </c>
      <c r="O13" s="37" t="s">
        <v>800</v>
      </c>
      <c r="P13" s="41" t="s">
        <v>820</v>
      </c>
    </row>
    <row r="14" spans="1:17" ht="15" customHeight="1" thickBot="1" x14ac:dyDescent="0.3">
      <c r="A14" s="5" t="s">
        <v>131</v>
      </c>
      <c r="B14" s="5" t="s">
        <v>132</v>
      </c>
      <c r="C14" s="8" t="s">
        <v>601</v>
      </c>
      <c r="D14" s="12">
        <v>39</v>
      </c>
      <c r="E14" s="2">
        <v>15</v>
      </c>
      <c r="F14" s="51">
        <v>6</v>
      </c>
      <c r="G14" s="51">
        <v>6</v>
      </c>
      <c r="H14" s="9" t="s">
        <v>871</v>
      </c>
      <c r="I14" s="9">
        <v>16567</v>
      </c>
      <c r="J14" s="6">
        <v>0.95920000000000005</v>
      </c>
      <c r="K14" s="6" t="s">
        <v>199</v>
      </c>
      <c r="L14" s="6" t="s">
        <v>217</v>
      </c>
      <c r="M14" s="8" t="s">
        <v>218</v>
      </c>
      <c r="N14" s="8" t="s">
        <v>219</v>
      </c>
      <c r="O14" s="37" t="s">
        <v>800</v>
      </c>
      <c r="P14" s="41" t="s">
        <v>821</v>
      </c>
    </row>
    <row r="15" spans="1:17" ht="15" customHeight="1" thickBot="1" x14ac:dyDescent="0.3">
      <c r="A15" s="5" t="s">
        <v>133</v>
      </c>
      <c r="B15" s="5" t="s">
        <v>81</v>
      </c>
      <c r="C15" s="8" t="s">
        <v>713</v>
      </c>
      <c r="D15" s="12">
        <v>35</v>
      </c>
      <c r="E15" s="2">
        <v>13</v>
      </c>
      <c r="F15" s="51">
        <v>2</v>
      </c>
      <c r="G15" s="51">
        <v>7</v>
      </c>
      <c r="H15" s="9" t="s">
        <v>658</v>
      </c>
      <c r="I15" s="9">
        <v>16569</v>
      </c>
      <c r="J15" s="6">
        <v>1</v>
      </c>
      <c r="K15" s="6"/>
      <c r="L15" s="6" t="s">
        <v>288</v>
      </c>
      <c r="M15" s="8" t="s">
        <v>721</v>
      </c>
      <c r="O15" s="37" t="s">
        <v>798</v>
      </c>
      <c r="P15" s="41" t="s">
        <v>822</v>
      </c>
      <c r="Q15" s="34"/>
    </row>
    <row r="16" spans="1:17" ht="15" customHeight="1" thickBot="1" x14ac:dyDescent="0.3">
      <c r="A16" s="5" t="s">
        <v>134</v>
      </c>
      <c r="B16" s="5" t="s">
        <v>29</v>
      </c>
      <c r="C16" s="8" t="s">
        <v>714</v>
      </c>
      <c r="D16" s="12">
        <v>13</v>
      </c>
      <c r="E16" s="2">
        <v>4</v>
      </c>
      <c r="F16" s="51"/>
      <c r="G16" s="51">
        <v>3</v>
      </c>
      <c r="H16" s="9" t="s">
        <v>872</v>
      </c>
      <c r="I16" s="9">
        <v>16568</v>
      </c>
      <c r="J16" s="6">
        <v>0.88049999999999995</v>
      </c>
      <c r="K16" s="6" t="s">
        <v>291</v>
      </c>
      <c r="L16" s="6" t="s">
        <v>292</v>
      </c>
      <c r="M16" s="8" t="s">
        <v>722</v>
      </c>
      <c r="O16" s="37" t="s">
        <v>798</v>
      </c>
      <c r="P16" s="41" t="s">
        <v>823</v>
      </c>
    </row>
    <row r="17" spans="1:17" ht="15" customHeight="1" thickBot="1" x14ac:dyDescent="0.3">
      <c r="A17" s="5" t="s">
        <v>135</v>
      </c>
      <c r="B17" s="5" t="s">
        <v>25</v>
      </c>
      <c r="C17" s="8" t="s">
        <v>629</v>
      </c>
      <c r="D17" s="12">
        <v>15</v>
      </c>
      <c r="E17" s="2">
        <v>6</v>
      </c>
      <c r="F17" s="51">
        <v>2</v>
      </c>
      <c r="G17" s="51">
        <v>4</v>
      </c>
      <c r="H17" s="9" t="s">
        <v>869</v>
      </c>
      <c r="I17" s="9">
        <v>16570</v>
      </c>
      <c r="J17" s="6">
        <v>0.97030000000000005</v>
      </c>
      <c r="K17" s="6"/>
      <c r="L17" s="6" t="s">
        <v>300</v>
      </c>
      <c r="M17" s="8" t="s">
        <v>723</v>
      </c>
      <c r="O17" s="37" t="s">
        <v>798</v>
      </c>
      <c r="P17" s="41" t="s">
        <v>824</v>
      </c>
    </row>
    <row r="18" spans="1:17" ht="15" customHeight="1" thickBot="1" x14ac:dyDescent="0.3">
      <c r="A18" s="5" t="s">
        <v>136</v>
      </c>
      <c r="B18" s="5" t="s">
        <v>62</v>
      </c>
      <c r="C18" s="8" t="s">
        <v>631</v>
      </c>
      <c r="D18" s="12">
        <v>11</v>
      </c>
      <c r="E18" s="2">
        <v>3</v>
      </c>
      <c r="F18" s="51"/>
      <c r="G18" s="51">
        <v>2</v>
      </c>
      <c r="H18" s="9" t="s">
        <v>658</v>
      </c>
      <c r="I18" s="9">
        <v>16569</v>
      </c>
      <c r="J18" s="6">
        <v>1</v>
      </c>
      <c r="K18" s="6"/>
      <c r="L18" s="6" t="s">
        <v>305</v>
      </c>
      <c r="M18" s="8" t="s">
        <v>721</v>
      </c>
      <c r="O18" s="37" t="s">
        <v>798</v>
      </c>
      <c r="P18" s="41" t="s">
        <v>825</v>
      </c>
    </row>
    <row r="19" spans="1:17" ht="15" customHeight="1" thickBot="1" x14ac:dyDescent="0.3">
      <c r="A19" s="5" t="s">
        <v>137</v>
      </c>
      <c r="B19" s="5" t="s">
        <v>83</v>
      </c>
      <c r="C19" s="8" t="s">
        <v>632</v>
      </c>
      <c r="D19" s="12">
        <v>38</v>
      </c>
      <c r="E19" s="2">
        <v>12</v>
      </c>
      <c r="F19" s="51">
        <v>4</v>
      </c>
      <c r="G19" s="51">
        <v>4</v>
      </c>
      <c r="H19" s="9" t="s">
        <v>869</v>
      </c>
      <c r="I19" s="9">
        <v>16570</v>
      </c>
      <c r="J19" s="6">
        <v>0.96870000000000001</v>
      </c>
      <c r="K19" s="6" t="s">
        <v>307</v>
      </c>
      <c r="L19" s="6" t="s">
        <v>308</v>
      </c>
      <c r="M19" s="8" t="s">
        <v>724</v>
      </c>
      <c r="O19" s="37" t="s">
        <v>798</v>
      </c>
      <c r="P19" s="41" t="s">
        <v>826</v>
      </c>
    </row>
    <row r="20" spans="1:17" ht="15" customHeight="1" thickBot="1" x14ac:dyDescent="0.3">
      <c r="A20" s="5" t="s">
        <v>138</v>
      </c>
      <c r="B20" s="5" t="s">
        <v>50</v>
      </c>
      <c r="C20" s="8" t="s">
        <v>633</v>
      </c>
      <c r="D20" s="12">
        <v>13</v>
      </c>
      <c r="E20" s="2">
        <v>4</v>
      </c>
      <c r="F20" s="51"/>
      <c r="G20" s="51">
        <v>3</v>
      </c>
      <c r="H20" s="9" t="s">
        <v>658</v>
      </c>
      <c r="I20" s="9">
        <v>16569</v>
      </c>
      <c r="J20" s="6">
        <v>0.95889999999999997</v>
      </c>
      <c r="K20" s="6"/>
      <c r="L20" s="6" t="s">
        <v>310</v>
      </c>
      <c r="M20" s="8" t="s">
        <v>725</v>
      </c>
      <c r="O20" s="37" t="s">
        <v>798</v>
      </c>
      <c r="P20" s="41" t="s">
        <v>827</v>
      </c>
    </row>
    <row r="21" spans="1:17" ht="15" customHeight="1" thickBot="1" x14ac:dyDescent="0.3">
      <c r="A21" s="5" t="s">
        <v>139</v>
      </c>
      <c r="B21" s="5" t="s">
        <v>58</v>
      </c>
      <c r="C21" s="8" t="s">
        <v>634</v>
      </c>
      <c r="D21" s="12">
        <v>15</v>
      </c>
      <c r="E21" s="2">
        <v>7</v>
      </c>
      <c r="F21" s="51">
        <v>2</v>
      </c>
      <c r="G21" s="51">
        <v>3</v>
      </c>
      <c r="H21" s="9" t="s">
        <v>868</v>
      </c>
      <c r="I21" s="9">
        <v>16573</v>
      </c>
      <c r="J21" s="6">
        <v>0.87260000000000004</v>
      </c>
      <c r="K21" s="6"/>
      <c r="L21" s="6" t="s">
        <v>312</v>
      </c>
      <c r="M21" s="8" t="s">
        <v>313</v>
      </c>
      <c r="N21" s="8" t="s">
        <v>314</v>
      </c>
      <c r="O21" s="37" t="s">
        <v>798</v>
      </c>
      <c r="P21" s="41" t="s">
        <v>829</v>
      </c>
      <c r="Q21" s="14" t="s">
        <v>828</v>
      </c>
    </row>
    <row r="22" spans="1:17" ht="15" customHeight="1" thickBot="1" x14ac:dyDescent="0.3">
      <c r="A22" s="5" t="s">
        <v>140</v>
      </c>
      <c r="B22" s="5" t="s">
        <v>39</v>
      </c>
      <c r="C22" s="8" t="s">
        <v>715</v>
      </c>
      <c r="D22" s="12">
        <v>10</v>
      </c>
      <c r="E22" s="2">
        <v>3</v>
      </c>
      <c r="F22" s="51"/>
      <c r="G22" s="51">
        <v>2</v>
      </c>
      <c r="H22" s="9" t="s">
        <v>658</v>
      </c>
      <c r="I22" s="9">
        <v>16569</v>
      </c>
      <c r="J22" s="6">
        <v>0.80030000000000001</v>
      </c>
      <c r="K22" s="6"/>
      <c r="L22" s="6" t="s">
        <v>315</v>
      </c>
      <c r="M22" s="8" t="s">
        <v>726</v>
      </c>
      <c r="N22" s="8" t="s">
        <v>327</v>
      </c>
      <c r="O22" s="37" t="s">
        <v>798</v>
      </c>
      <c r="P22" s="41" t="s">
        <v>831</v>
      </c>
      <c r="Q22" s="14" t="s">
        <v>830</v>
      </c>
    </row>
    <row r="23" spans="1:17" ht="15" customHeight="1" thickBot="1" x14ac:dyDescent="0.3">
      <c r="A23" s="5" t="s">
        <v>141</v>
      </c>
      <c r="B23" s="5" t="s">
        <v>68</v>
      </c>
      <c r="C23" s="8" t="s">
        <v>716</v>
      </c>
      <c r="D23" s="12">
        <v>14</v>
      </c>
      <c r="E23" s="2">
        <v>4</v>
      </c>
      <c r="F23" s="51">
        <v>1</v>
      </c>
      <c r="G23" s="51">
        <v>3</v>
      </c>
      <c r="H23" s="9" t="s">
        <v>869</v>
      </c>
      <c r="I23" s="9">
        <v>16570</v>
      </c>
      <c r="J23" s="6">
        <v>0.97160000000000002</v>
      </c>
      <c r="K23" s="6"/>
      <c r="L23" s="6" t="s">
        <v>318</v>
      </c>
      <c r="M23" s="8" t="s">
        <v>727</v>
      </c>
      <c r="O23" s="37" t="s">
        <v>798</v>
      </c>
      <c r="P23" s="41" t="s">
        <v>832</v>
      </c>
      <c r="Q23" s="14"/>
    </row>
    <row r="24" spans="1:17" ht="15" customHeight="1" thickBot="1" x14ac:dyDescent="0.3">
      <c r="A24" s="5" t="s">
        <v>142</v>
      </c>
      <c r="B24" s="5" t="s">
        <v>87</v>
      </c>
      <c r="C24" s="8" t="s">
        <v>717</v>
      </c>
      <c r="D24" s="12">
        <v>36</v>
      </c>
      <c r="E24" s="2">
        <v>13</v>
      </c>
      <c r="F24" s="51">
        <v>7</v>
      </c>
      <c r="G24" s="51">
        <v>3</v>
      </c>
      <c r="H24" s="9" t="s">
        <v>658</v>
      </c>
      <c r="I24" s="9">
        <v>16569</v>
      </c>
      <c r="J24" s="6">
        <v>0.91510000000000002</v>
      </c>
      <c r="K24" s="6"/>
      <c r="L24" s="6" t="s">
        <v>728</v>
      </c>
      <c r="M24" s="8" t="s">
        <v>729</v>
      </c>
      <c r="O24" s="37" t="s">
        <v>798</v>
      </c>
      <c r="P24" s="41" t="s">
        <v>833</v>
      </c>
      <c r="Q24" s="14"/>
    </row>
    <row r="25" spans="1:17" ht="15" customHeight="1" thickBot="1" x14ac:dyDescent="0.3">
      <c r="A25" s="5" t="s">
        <v>143</v>
      </c>
      <c r="B25" s="5" t="s">
        <v>77</v>
      </c>
      <c r="C25" s="8" t="s">
        <v>638</v>
      </c>
      <c r="D25" s="12">
        <v>30</v>
      </c>
      <c r="E25" s="2">
        <v>11</v>
      </c>
      <c r="F25" s="51">
        <v>3</v>
      </c>
      <c r="G25" s="51">
        <v>5</v>
      </c>
      <c r="H25" s="9" t="s">
        <v>658</v>
      </c>
      <c r="I25" s="9">
        <v>16569</v>
      </c>
      <c r="J25" s="6">
        <v>0.97799999999999998</v>
      </c>
      <c r="K25" s="6"/>
      <c r="L25" s="6" t="s">
        <v>323</v>
      </c>
      <c r="M25" s="8" t="s">
        <v>730</v>
      </c>
      <c r="O25" s="37" t="s">
        <v>798</v>
      </c>
      <c r="P25" s="41" t="s">
        <v>834</v>
      </c>
      <c r="Q25" s="14"/>
    </row>
    <row r="26" spans="1:17" ht="15" customHeight="1" thickBot="1" x14ac:dyDescent="0.3">
      <c r="A26" s="5" t="s">
        <v>144</v>
      </c>
      <c r="B26" s="5" t="s">
        <v>66</v>
      </c>
      <c r="C26" s="8" t="s">
        <v>718</v>
      </c>
      <c r="D26" s="12">
        <v>13</v>
      </c>
      <c r="E26" s="2">
        <v>5</v>
      </c>
      <c r="F26" s="51">
        <v>1</v>
      </c>
      <c r="G26" s="51">
        <v>4</v>
      </c>
      <c r="H26" s="9" t="s">
        <v>1097</v>
      </c>
      <c r="I26" s="9">
        <v>16571</v>
      </c>
      <c r="J26" s="6">
        <v>0.90629999999999999</v>
      </c>
      <c r="K26" s="6"/>
      <c r="L26" s="6" t="s">
        <v>325</v>
      </c>
      <c r="M26" s="8" t="s">
        <v>731</v>
      </c>
      <c r="N26" s="8" t="s">
        <v>327</v>
      </c>
      <c r="O26" s="37" t="s">
        <v>798</v>
      </c>
      <c r="P26" s="41" t="s">
        <v>835</v>
      </c>
      <c r="Q26" s="14"/>
    </row>
    <row r="27" spans="1:17" ht="15" customHeight="1" thickBot="1" x14ac:dyDescent="0.25">
      <c r="C27" s="75" t="s">
        <v>858</v>
      </c>
      <c r="D27" s="16">
        <f>AVERAGE(D2:D26)</f>
        <v>27.44</v>
      </c>
      <c r="E27" s="16">
        <f t="shared" ref="E27:G27" si="0">AVERAGE(E2:E26)</f>
        <v>9.6</v>
      </c>
      <c r="F27" s="16">
        <f t="shared" si="0"/>
        <v>3.9047619047619047</v>
      </c>
      <c r="G27" s="16">
        <f t="shared" si="0"/>
        <v>4.04</v>
      </c>
      <c r="H27" s="12"/>
      <c r="I27" s="12"/>
      <c r="J27" s="6"/>
      <c r="K27" s="6"/>
      <c r="L27" s="6"/>
      <c r="M27" s="6"/>
      <c r="N27" s="6"/>
    </row>
    <row r="28" spans="1:17" ht="15" customHeight="1" thickBot="1" x14ac:dyDescent="0.25">
      <c r="C28" s="75" t="s">
        <v>838</v>
      </c>
      <c r="D28" s="16">
        <f>MAX(D2:D26)</f>
        <v>40</v>
      </c>
      <c r="E28" s="16">
        <f t="shared" ref="E28:F28" si="1">MAX(E2:E26)</f>
        <v>15</v>
      </c>
      <c r="F28" s="16">
        <f t="shared" si="1"/>
        <v>7</v>
      </c>
      <c r="G28" s="16">
        <f t="shared" ref="G28" si="2">MAX(G2:G26)</f>
        <v>7</v>
      </c>
      <c r="H28" s="12"/>
      <c r="I28" s="12"/>
      <c r="J28" s="6"/>
      <c r="K28" s="6"/>
      <c r="L28" s="6"/>
      <c r="M28" s="6"/>
      <c r="N28" s="6"/>
    </row>
    <row r="29" spans="1:17" ht="15" customHeight="1" thickBot="1" x14ac:dyDescent="0.25">
      <c r="C29" s="75" t="s">
        <v>839</v>
      </c>
      <c r="D29" s="16">
        <f>MIN(D2:D26)</f>
        <v>10</v>
      </c>
      <c r="E29" s="16">
        <f t="shared" ref="E29:F29" si="3">MIN(E2:E26)</f>
        <v>3</v>
      </c>
      <c r="F29" s="16">
        <f t="shared" si="3"/>
        <v>1</v>
      </c>
      <c r="G29" s="16">
        <f t="shared" ref="G29" si="4">MIN(G2:G26)</f>
        <v>2</v>
      </c>
      <c r="H29" s="12"/>
      <c r="I29" s="12"/>
      <c r="J29" s="6"/>
      <c r="K29" s="6"/>
      <c r="L29" s="6"/>
      <c r="M29" s="6"/>
      <c r="N29" s="6"/>
    </row>
    <row r="30" spans="1:17" ht="15" customHeight="1" thickBot="1" x14ac:dyDescent="0.25">
      <c r="C30" s="74" t="s">
        <v>855</v>
      </c>
      <c r="D30" s="16">
        <f>MODE(D2:D26)</f>
        <v>36</v>
      </c>
      <c r="E30" s="16">
        <f t="shared" ref="E30:G30" si="5">MODE(E2:E26)</f>
        <v>11</v>
      </c>
      <c r="F30" s="16">
        <f t="shared" si="5"/>
        <v>5</v>
      </c>
      <c r="G30" s="16">
        <f t="shared" si="5"/>
        <v>4</v>
      </c>
      <c r="H30" s="12"/>
      <c r="I30" s="12"/>
      <c r="J30" s="6"/>
      <c r="K30" s="6"/>
      <c r="L30" s="6"/>
      <c r="M30" s="6"/>
      <c r="N30" s="6"/>
    </row>
    <row r="31" spans="1:17" ht="15" customHeight="1" thickBot="1" x14ac:dyDescent="0.25">
      <c r="E31" s="47"/>
      <c r="F31" s="46"/>
      <c r="G31" s="46"/>
      <c r="H31" s="12"/>
      <c r="I31" s="12"/>
      <c r="J31" s="6"/>
      <c r="K31" s="6"/>
      <c r="L31" s="6"/>
      <c r="M31" s="6"/>
      <c r="N31" s="6"/>
    </row>
    <row r="32" spans="1:17" ht="15" customHeight="1" thickBot="1" x14ac:dyDescent="0.25">
      <c r="E32" s="47"/>
      <c r="F32" s="46"/>
      <c r="G32" s="46"/>
      <c r="H32" s="12"/>
      <c r="I32" s="12"/>
      <c r="J32" s="6"/>
      <c r="K32" s="6"/>
      <c r="L32" s="6"/>
      <c r="M32" s="6"/>
      <c r="N32" s="6"/>
    </row>
    <row r="33" spans="3:14" ht="15" customHeight="1" thickBot="1" x14ac:dyDescent="0.25">
      <c r="E33" s="47"/>
      <c r="F33" s="46"/>
      <c r="G33" s="46"/>
      <c r="H33" s="12"/>
      <c r="I33" s="12"/>
      <c r="J33" s="6"/>
      <c r="K33" s="6"/>
      <c r="L33" s="6"/>
      <c r="M33" s="6"/>
      <c r="N33" s="6"/>
    </row>
    <row r="34" spans="3:14" ht="15" customHeight="1" thickBot="1" x14ac:dyDescent="0.25">
      <c r="E34" s="47"/>
      <c r="F34" s="46"/>
      <c r="G34" s="46"/>
      <c r="H34" s="12"/>
      <c r="I34" s="12"/>
      <c r="J34" s="6"/>
      <c r="K34" s="6"/>
      <c r="L34" s="6"/>
      <c r="M34" s="6"/>
      <c r="N34" s="6"/>
    </row>
    <row r="35" spans="3:14" ht="15" customHeight="1" thickBot="1" x14ac:dyDescent="0.25">
      <c r="E35" s="47"/>
      <c r="F35" s="46"/>
      <c r="G35" s="46"/>
      <c r="H35" s="12"/>
      <c r="I35" s="12"/>
      <c r="J35" s="6"/>
      <c r="K35" s="6"/>
      <c r="L35" s="6"/>
      <c r="M35" s="6"/>
      <c r="N35" s="6"/>
    </row>
    <row r="36" spans="3:14" ht="15" customHeight="1" thickBot="1" x14ac:dyDescent="0.25">
      <c r="E36" s="47"/>
      <c r="F36" s="46"/>
      <c r="G36" s="46"/>
      <c r="H36" s="12"/>
      <c r="I36" s="12"/>
      <c r="J36" s="6"/>
      <c r="K36" s="6"/>
      <c r="L36" s="6"/>
      <c r="M36" s="6"/>
      <c r="N36" s="6"/>
    </row>
    <row r="37" spans="3:14" ht="15" customHeight="1" thickBot="1" x14ac:dyDescent="0.25">
      <c r="E37" s="47"/>
      <c r="F37" s="46"/>
      <c r="G37" s="46"/>
      <c r="H37" s="12"/>
      <c r="I37" s="12"/>
      <c r="J37" s="6"/>
      <c r="K37" s="6"/>
      <c r="L37" s="6"/>
      <c r="M37" s="6"/>
      <c r="N37" s="6"/>
    </row>
    <row r="38" spans="3:14" ht="15" customHeight="1" thickBot="1" x14ac:dyDescent="0.25">
      <c r="E38" s="47"/>
      <c r="F38" s="46"/>
      <c r="G38" s="46"/>
      <c r="H38" s="12"/>
      <c r="I38" s="12"/>
      <c r="J38" s="6"/>
      <c r="K38" s="6"/>
      <c r="L38" s="6"/>
      <c r="M38" s="6"/>
      <c r="N38" s="6"/>
    </row>
    <row r="39" spans="3:14" ht="15" customHeight="1" thickBot="1" x14ac:dyDescent="0.25">
      <c r="E39" s="47"/>
      <c r="F39" s="46"/>
      <c r="G39" s="46"/>
      <c r="H39" s="12"/>
      <c r="I39" s="12"/>
      <c r="J39" s="6"/>
      <c r="K39" s="6"/>
      <c r="L39" s="6"/>
      <c r="M39" s="6"/>
      <c r="N39" s="6"/>
    </row>
    <row r="40" spans="3:14" ht="15" customHeight="1" thickBot="1" x14ac:dyDescent="0.25">
      <c r="E40" s="47"/>
      <c r="F40" s="49"/>
      <c r="G40" s="46"/>
      <c r="H40" s="12"/>
      <c r="I40" s="12"/>
      <c r="J40" s="6"/>
      <c r="K40" s="6"/>
      <c r="L40" s="6"/>
      <c r="M40" s="6"/>
      <c r="N40" s="6"/>
    </row>
    <row r="41" spans="3:14" ht="15" customHeight="1" thickBot="1" x14ac:dyDescent="0.25">
      <c r="C41" s="10"/>
      <c r="E41" s="47"/>
      <c r="F41" s="46"/>
      <c r="G41" s="46"/>
      <c r="H41" s="12"/>
      <c r="I41" s="12"/>
      <c r="J41" s="6"/>
      <c r="K41" s="6"/>
      <c r="L41" s="6"/>
      <c r="M41" s="6"/>
      <c r="N41" s="6"/>
    </row>
    <row r="42" spans="3:14" ht="15" customHeight="1" thickBot="1" x14ac:dyDescent="0.25">
      <c r="E42" s="47"/>
      <c r="F42" s="49"/>
      <c r="G42" s="46"/>
      <c r="H42" s="12"/>
      <c r="I42" s="12"/>
      <c r="J42" s="6"/>
      <c r="K42" s="6"/>
      <c r="L42" s="6"/>
      <c r="M42" s="6"/>
      <c r="N42" s="6"/>
    </row>
    <row r="43" spans="3:14" ht="15" customHeight="1" thickBot="1" x14ac:dyDescent="0.25">
      <c r="E43" s="47"/>
      <c r="F43" s="46"/>
      <c r="G43" s="46"/>
      <c r="H43" s="12"/>
      <c r="I43" s="12"/>
      <c r="J43" s="6"/>
      <c r="K43" s="6"/>
      <c r="L43" s="6"/>
      <c r="M43" s="6"/>
      <c r="N43" s="6"/>
    </row>
    <row r="44" spans="3:14" ht="15" customHeight="1" thickBot="1" x14ac:dyDescent="0.25">
      <c r="E44" s="47"/>
      <c r="F44" s="49"/>
      <c r="G44" s="46"/>
      <c r="H44" s="12"/>
      <c r="I44" s="12"/>
      <c r="J44" s="6"/>
      <c r="K44" s="6"/>
      <c r="L44" s="6"/>
      <c r="M44" s="6"/>
      <c r="N44" s="6"/>
    </row>
    <row r="45" spans="3:14" ht="15" customHeight="1" thickBot="1" x14ac:dyDescent="0.25">
      <c r="E45" s="47"/>
      <c r="F45" s="46"/>
      <c r="G45" s="46"/>
      <c r="H45" s="12"/>
      <c r="I45" s="12"/>
      <c r="J45" s="6"/>
      <c r="K45" s="6"/>
      <c r="L45" s="6"/>
      <c r="M45" s="6"/>
      <c r="N45" s="6"/>
    </row>
    <row r="46" spans="3:14" ht="15" customHeight="1" thickBot="1" x14ac:dyDescent="0.25">
      <c r="E46" s="47"/>
      <c r="F46" s="46"/>
      <c r="G46" s="46"/>
      <c r="H46" s="12"/>
      <c r="I46" s="12"/>
      <c r="J46" s="6"/>
      <c r="K46" s="6"/>
      <c r="L46" s="6"/>
      <c r="M46" s="6"/>
      <c r="N46" s="6"/>
    </row>
    <row r="47" spans="3:14" ht="15" customHeight="1" thickBot="1" x14ac:dyDescent="0.25">
      <c r="E47" s="47"/>
      <c r="F47" s="46"/>
      <c r="G47" s="46"/>
      <c r="H47" s="25"/>
      <c r="I47" s="25"/>
      <c r="J47" s="26"/>
      <c r="K47" s="26"/>
      <c r="L47" s="26"/>
      <c r="M47" s="26"/>
      <c r="N47" s="27"/>
    </row>
    <row r="48" spans="3:14" ht="15" customHeight="1" x14ac:dyDescent="0.2">
      <c r="D48" s="9"/>
      <c r="E48" s="47"/>
      <c r="F48" s="46"/>
      <c r="G48" s="46"/>
    </row>
    <row r="49" ht="15" customHeight="1" x14ac:dyDescent="0.2"/>
    <row r="50" ht="15" customHeight="1" x14ac:dyDescent="0.2"/>
    <row r="51" ht="15" customHeight="1" x14ac:dyDescent="0.2"/>
    <row r="52" ht="15" customHeight="1" x14ac:dyDescent="0.2"/>
    <row r="53" ht="15" customHeight="1" x14ac:dyDescent="0.2"/>
    <row r="54" ht="15" customHeight="1" x14ac:dyDescent="0.2"/>
    <row r="55" ht="15" customHeight="1" x14ac:dyDescent="0.2"/>
    <row r="56" ht="15" customHeight="1" x14ac:dyDescent="0.2"/>
    <row r="57" ht="15" customHeight="1" x14ac:dyDescent="0.2"/>
    <row r="58" ht="15" customHeight="1" x14ac:dyDescent="0.2"/>
    <row r="59" ht="15" customHeight="1" x14ac:dyDescent="0.2"/>
    <row r="60" ht="15" customHeight="1" x14ac:dyDescent="0.2"/>
    <row r="61" ht="15" customHeight="1" x14ac:dyDescent="0.2"/>
    <row r="62" ht="15" customHeight="1" x14ac:dyDescent="0.2"/>
    <row r="63" ht="15" customHeight="1" x14ac:dyDescent="0.2"/>
    <row r="64" ht="15" customHeight="1" x14ac:dyDescent="0.2"/>
    <row r="65" spans="3:4" ht="15" customHeight="1" x14ac:dyDescent="0.2"/>
    <row r="66" spans="3:4" ht="15" customHeight="1" x14ac:dyDescent="0.2"/>
    <row r="67" spans="3:4" ht="15" customHeight="1" x14ac:dyDescent="0.2"/>
    <row r="68" spans="3:4" ht="15" customHeight="1" x14ac:dyDescent="0.2"/>
    <row r="69" spans="3:4" ht="15" customHeight="1" x14ac:dyDescent="0.2"/>
    <row r="70" spans="3:4" ht="15" customHeight="1" x14ac:dyDescent="0.2"/>
    <row r="71" spans="3:4" ht="15" customHeight="1" x14ac:dyDescent="0.2"/>
    <row r="72" spans="3:4" ht="15" customHeight="1" x14ac:dyDescent="0.2">
      <c r="C72" s="11"/>
      <c r="D72" s="9"/>
    </row>
    <row r="73" spans="3:4" ht="15" customHeight="1" x14ac:dyDescent="0.2">
      <c r="C73" s="11"/>
      <c r="D73" s="9"/>
    </row>
    <row r="74" spans="3:4" ht="15" customHeight="1" x14ac:dyDescent="0.2"/>
    <row r="75" spans="3:4" ht="15" customHeight="1" x14ac:dyDescent="0.2"/>
    <row r="76" spans="3:4" ht="15" customHeight="1" x14ac:dyDescent="0.2"/>
    <row r="77" spans="3:4" ht="15" customHeight="1" x14ac:dyDescent="0.2"/>
    <row r="78" spans="3:4" ht="15" customHeight="1" x14ac:dyDescent="0.2"/>
    <row r="79" spans="3:4" ht="15" customHeight="1" x14ac:dyDescent="0.2"/>
    <row r="80" spans="3:4" ht="15" customHeight="1" x14ac:dyDescent="0.2"/>
    <row r="81" ht="15" customHeight="1" x14ac:dyDescent="0.2"/>
    <row r="82" ht="15" customHeight="1" x14ac:dyDescent="0.2"/>
    <row r="83" ht="15" customHeight="1" x14ac:dyDescent="0.2"/>
    <row r="84" ht="15" customHeight="1" x14ac:dyDescent="0.2"/>
    <row r="85" ht="15" customHeight="1" x14ac:dyDescent="0.2"/>
    <row r="86" ht="15" customHeight="1" x14ac:dyDescent="0.2"/>
  </sheetData>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02777-673B-4F7E-8897-D69EFE4B9415}">
  <dimension ref="A1:D30"/>
  <sheetViews>
    <sheetView topLeftCell="A11" workbookViewId="0">
      <selection activeCell="B30" sqref="B30:C30"/>
    </sheetView>
  </sheetViews>
  <sheetFormatPr baseColWidth="10" defaultRowHeight="15" x14ac:dyDescent="0.25"/>
  <cols>
    <col min="3" max="3" width="11.42578125" style="2"/>
  </cols>
  <sheetData>
    <row r="1" spans="1:4" x14ac:dyDescent="0.25">
      <c r="A1" s="65" t="s">
        <v>952</v>
      </c>
      <c r="B1" s="65" t="s">
        <v>953</v>
      </c>
      <c r="C1" s="66" t="s">
        <v>954</v>
      </c>
      <c r="D1" s="65" t="s">
        <v>955</v>
      </c>
    </row>
    <row r="2" spans="1:4" x14ac:dyDescent="0.25">
      <c r="A2" t="s">
        <v>117</v>
      </c>
      <c r="B2" t="s">
        <v>875</v>
      </c>
      <c r="C2" s="2">
        <v>11</v>
      </c>
      <c r="D2" t="s">
        <v>876</v>
      </c>
    </row>
    <row r="3" spans="1:4" x14ac:dyDescent="0.25">
      <c r="A3" t="s">
        <v>118</v>
      </c>
      <c r="B3" t="s">
        <v>875</v>
      </c>
      <c r="C3" s="2">
        <v>11</v>
      </c>
      <c r="D3" t="s">
        <v>876</v>
      </c>
    </row>
    <row r="4" spans="1:4" x14ac:dyDescent="0.25">
      <c r="A4" t="s">
        <v>119</v>
      </c>
      <c r="B4" t="s">
        <v>99</v>
      </c>
      <c r="C4" s="2">
        <v>11</v>
      </c>
      <c r="D4" t="s">
        <v>879</v>
      </c>
    </row>
    <row r="5" spans="1:4" x14ac:dyDescent="0.25">
      <c r="A5" t="s">
        <v>120</v>
      </c>
      <c r="B5" t="s">
        <v>99</v>
      </c>
      <c r="C5" s="2">
        <v>11</v>
      </c>
      <c r="D5" t="s">
        <v>879</v>
      </c>
    </row>
    <row r="6" spans="1:4" x14ac:dyDescent="0.25">
      <c r="A6" t="s">
        <v>121</v>
      </c>
      <c r="B6" t="s">
        <v>880</v>
      </c>
      <c r="C6" s="2">
        <v>9</v>
      </c>
      <c r="D6" t="s">
        <v>881</v>
      </c>
    </row>
    <row r="7" spans="1:4" x14ac:dyDescent="0.25">
      <c r="A7" t="s">
        <v>122</v>
      </c>
      <c r="B7" t="s">
        <v>880</v>
      </c>
      <c r="C7" s="2">
        <v>9</v>
      </c>
      <c r="D7" t="s">
        <v>881</v>
      </c>
    </row>
    <row r="8" spans="1:4" x14ac:dyDescent="0.25">
      <c r="A8" t="s">
        <v>123</v>
      </c>
      <c r="B8" t="s">
        <v>2</v>
      </c>
      <c r="C8" s="2">
        <v>14</v>
      </c>
      <c r="D8" t="s">
        <v>882</v>
      </c>
    </row>
    <row r="9" spans="1:4" x14ac:dyDescent="0.25">
      <c r="A9" t="s">
        <v>124</v>
      </c>
      <c r="B9" t="s">
        <v>2</v>
      </c>
      <c r="C9" s="2">
        <v>14</v>
      </c>
      <c r="D9" t="s">
        <v>882</v>
      </c>
    </row>
    <row r="10" spans="1:4" x14ac:dyDescent="0.25">
      <c r="A10" t="s">
        <v>125</v>
      </c>
      <c r="B10" t="s">
        <v>883</v>
      </c>
      <c r="C10" s="2">
        <v>13</v>
      </c>
      <c r="D10" t="s">
        <v>884</v>
      </c>
    </row>
    <row r="11" spans="1:4" x14ac:dyDescent="0.25">
      <c r="A11" t="s">
        <v>127</v>
      </c>
      <c r="B11" t="s">
        <v>883</v>
      </c>
      <c r="C11" s="2">
        <v>13</v>
      </c>
      <c r="D11" t="s">
        <v>884</v>
      </c>
    </row>
    <row r="12" spans="1:4" x14ac:dyDescent="0.25">
      <c r="A12" t="s">
        <v>128</v>
      </c>
      <c r="B12" t="s">
        <v>1071</v>
      </c>
      <c r="C12" s="2">
        <v>12</v>
      </c>
      <c r="D12" t="s">
        <v>886</v>
      </c>
    </row>
    <row r="13" spans="1:4" x14ac:dyDescent="0.25">
      <c r="A13" t="s">
        <v>130</v>
      </c>
      <c r="B13" t="s">
        <v>129</v>
      </c>
      <c r="C13" s="2">
        <v>12</v>
      </c>
      <c r="D13" t="s">
        <v>886</v>
      </c>
    </row>
    <row r="14" spans="1:4" x14ac:dyDescent="0.25">
      <c r="A14" t="s">
        <v>131</v>
      </c>
      <c r="B14" t="s">
        <v>887</v>
      </c>
      <c r="C14" s="2">
        <v>15</v>
      </c>
      <c r="D14" t="s">
        <v>888</v>
      </c>
    </row>
    <row r="15" spans="1:4" x14ac:dyDescent="0.25">
      <c r="A15" t="s">
        <v>133</v>
      </c>
      <c r="B15" t="s">
        <v>927</v>
      </c>
      <c r="C15" s="2">
        <v>13</v>
      </c>
      <c r="D15" t="s">
        <v>928</v>
      </c>
    </row>
    <row r="16" spans="1:4" x14ac:dyDescent="0.25">
      <c r="A16" t="s">
        <v>134</v>
      </c>
      <c r="B16" t="s">
        <v>43</v>
      </c>
      <c r="C16" s="2">
        <v>4</v>
      </c>
      <c r="D16" t="s">
        <v>1072</v>
      </c>
    </row>
    <row r="17" spans="1:4" x14ac:dyDescent="0.25">
      <c r="A17" t="s">
        <v>135</v>
      </c>
      <c r="B17" t="s">
        <v>934</v>
      </c>
      <c r="C17" s="2">
        <v>6</v>
      </c>
      <c r="D17" t="s">
        <v>935</v>
      </c>
    </row>
    <row r="18" spans="1:4" x14ac:dyDescent="0.25">
      <c r="A18" t="s">
        <v>136</v>
      </c>
      <c r="B18" t="s">
        <v>43</v>
      </c>
      <c r="C18" s="2">
        <v>3</v>
      </c>
      <c r="D18" t="s">
        <v>903</v>
      </c>
    </row>
    <row r="19" spans="1:4" x14ac:dyDescent="0.25">
      <c r="A19" t="s">
        <v>137</v>
      </c>
      <c r="B19" t="s">
        <v>83</v>
      </c>
      <c r="C19" s="2">
        <v>12</v>
      </c>
      <c r="D19" t="s">
        <v>937</v>
      </c>
    </row>
    <row r="20" spans="1:4" x14ac:dyDescent="0.25">
      <c r="A20" t="s">
        <v>138</v>
      </c>
      <c r="B20" t="s">
        <v>938</v>
      </c>
      <c r="C20" s="2">
        <v>4</v>
      </c>
      <c r="D20" t="s">
        <v>939</v>
      </c>
    </row>
    <row r="21" spans="1:4" x14ac:dyDescent="0.25">
      <c r="A21" t="s">
        <v>139</v>
      </c>
      <c r="B21" t="s">
        <v>940</v>
      </c>
      <c r="C21" s="2">
        <v>7</v>
      </c>
      <c r="D21" t="s">
        <v>941</v>
      </c>
    </row>
    <row r="22" spans="1:4" x14ac:dyDescent="0.25">
      <c r="A22" t="s">
        <v>140</v>
      </c>
      <c r="B22" t="s">
        <v>942</v>
      </c>
      <c r="C22" s="2">
        <v>3</v>
      </c>
      <c r="D22" t="s">
        <v>943</v>
      </c>
    </row>
    <row r="23" spans="1:4" x14ac:dyDescent="0.25">
      <c r="A23" t="s">
        <v>141</v>
      </c>
      <c r="B23" t="s">
        <v>944</v>
      </c>
      <c r="C23" s="2">
        <v>4</v>
      </c>
      <c r="D23" t="s">
        <v>1073</v>
      </c>
    </row>
    <row r="24" spans="1:4" x14ac:dyDescent="0.25">
      <c r="A24" t="s">
        <v>142</v>
      </c>
      <c r="B24" t="s">
        <v>1074</v>
      </c>
      <c r="C24" s="2">
        <v>13</v>
      </c>
      <c r="D24" t="s">
        <v>1075</v>
      </c>
    </row>
    <row r="25" spans="1:4" x14ac:dyDescent="0.25">
      <c r="A25" t="s">
        <v>143</v>
      </c>
      <c r="B25" t="s">
        <v>948</v>
      </c>
      <c r="C25" s="2">
        <v>11</v>
      </c>
      <c r="D25" t="s">
        <v>949</v>
      </c>
    </row>
    <row r="26" spans="1:4" x14ac:dyDescent="0.25">
      <c r="A26" t="s">
        <v>144</v>
      </c>
      <c r="B26" t="s">
        <v>950</v>
      </c>
      <c r="C26" s="2">
        <v>5</v>
      </c>
      <c r="D26" t="s">
        <v>1076</v>
      </c>
    </row>
    <row r="27" spans="1:4" x14ac:dyDescent="0.25">
      <c r="B27" s="75" t="s">
        <v>858</v>
      </c>
      <c r="C27" s="16">
        <f>AVERAGE(C2:C26)</f>
        <v>9.6</v>
      </c>
    </row>
    <row r="28" spans="1:4" x14ac:dyDescent="0.25">
      <c r="B28" s="75" t="s">
        <v>838</v>
      </c>
      <c r="C28" s="16">
        <f>MAX(C2:C26)</f>
        <v>15</v>
      </c>
    </row>
    <row r="29" spans="1:4" x14ac:dyDescent="0.25">
      <c r="B29" s="75" t="s">
        <v>839</v>
      </c>
      <c r="C29" s="16">
        <f>MIN(C2:C26)</f>
        <v>3</v>
      </c>
    </row>
    <row r="30" spans="1:4" x14ac:dyDescent="0.25">
      <c r="B30" s="74" t="s">
        <v>855</v>
      </c>
      <c r="C30" s="16">
        <f>MODE(C2:C26)</f>
        <v>11</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22B983-D274-4E71-8A90-46CEB711EC43}">
  <dimension ref="A1:D37"/>
  <sheetViews>
    <sheetView topLeftCell="A19" workbookViewId="0">
      <selection activeCell="B30" sqref="B30:C30"/>
    </sheetView>
  </sheetViews>
  <sheetFormatPr baseColWidth="10" defaultRowHeight="15" x14ac:dyDescent="0.25"/>
  <cols>
    <col min="3" max="3" width="15.28515625" style="51" customWidth="1"/>
  </cols>
  <sheetData>
    <row r="1" spans="1:4" x14ac:dyDescent="0.25">
      <c r="A1" s="65" t="s">
        <v>952</v>
      </c>
      <c r="B1" s="65" t="s">
        <v>953</v>
      </c>
      <c r="C1" s="56" t="s">
        <v>954</v>
      </c>
      <c r="D1" s="65" t="s">
        <v>955</v>
      </c>
    </row>
    <row r="2" spans="1:4" x14ac:dyDescent="0.25">
      <c r="A2" t="s">
        <v>117</v>
      </c>
      <c r="B2" t="s">
        <v>958</v>
      </c>
      <c r="C2" s="51">
        <v>4</v>
      </c>
      <c r="D2" t="s">
        <v>959</v>
      </c>
    </row>
    <row r="3" spans="1:4" x14ac:dyDescent="0.25">
      <c r="A3" t="s">
        <v>118</v>
      </c>
      <c r="B3" t="s">
        <v>958</v>
      </c>
      <c r="C3" s="51">
        <v>4</v>
      </c>
      <c r="D3" t="s">
        <v>959</v>
      </c>
    </row>
    <row r="4" spans="1:4" x14ac:dyDescent="0.25">
      <c r="A4" t="s">
        <v>119</v>
      </c>
      <c r="B4" t="s">
        <v>99</v>
      </c>
      <c r="C4" s="51">
        <v>5</v>
      </c>
      <c r="D4" t="s">
        <v>960</v>
      </c>
    </row>
    <row r="5" spans="1:4" x14ac:dyDescent="0.25">
      <c r="A5" t="s">
        <v>120</v>
      </c>
      <c r="B5" t="s">
        <v>99</v>
      </c>
      <c r="C5" s="51">
        <v>5</v>
      </c>
      <c r="D5" t="s">
        <v>960</v>
      </c>
    </row>
    <row r="6" spans="1:4" x14ac:dyDescent="0.25">
      <c r="A6" t="s">
        <v>121</v>
      </c>
      <c r="B6" t="s">
        <v>880</v>
      </c>
      <c r="C6" s="51">
        <v>3</v>
      </c>
      <c r="D6" t="s">
        <v>961</v>
      </c>
    </row>
    <row r="7" spans="1:4" x14ac:dyDescent="0.25">
      <c r="A7" t="s">
        <v>122</v>
      </c>
      <c r="B7" t="s">
        <v>880</v>
      </c>
      <c r="C7" s="51">
        <v>3</v>
      </c>
      <c r="D7" t="s">
        <v>961</v>
      </c>
    </row>
    <row r="8" spans="1:4" x14ac:dyDescent="0.25">
      <c r="A8" t="s">
        <v>123</v>
      </c>
      <c r="B8" t="s">
        <v>962</v>
      </c>
      <c r="C8" s="51">
        <v>5</v>
      </c>
      <c r="D8" t="s">
        <v>963</v>
      </c>
    </row>
    <row r="9" spans="1:4" x14ac:dyDescent="0.25">
      <c r="A9" t="s">
        <v>124</v>
      </c>
      <c r="B9" t="s">
        <v>962</v>
      </c>
      <c r="C9" s="51">
        <v>5</v>
      </c>
      <c r="D9" t="s">
        <v>963</v>
      </c>
    </row>
    <row r="10" spans="1:4" x14ac:dyDescent="0.25">
      <c r="A10" t="s">
        <v>125</v>
      </c>
      <c r="B10" t="s">
        <v>964</v>
      </c>
      <c r="C10" s="51">
        <v>5</v>
      </c>
      <c r="D10" t="s">
        <v>965</v>
      </c>
    </row>
    <row r="11" spans="1:4" x14ac:dyDescent="0.25">
      <c r="A11" t="s">
        <v>127</v>
      </c>
      <c r="B11" t="s">
        <v>964</v>
      </c>
      <c r="C11" s="51">
        <v>5</v>
      </c>
      <c r="D11" t="s">
        <v>965</v>
      </c>
    </row>
    <row r="12" spans="1:4" x14ac:dyDescent="0.25">
      <c r="A12" t="s">
        <v>128</v>
      </c>
      <c r="B12" t="s">
        <v>966</v>
      </c>
      <c r="C12" s="51">
        <v>5</v>
      </c>
      <c r="D12" t="s">
        <v>967</v>
      </c>
    </row>
    <row r="13" spans="1:4" x14ac:dyDescent="0.25">
      <c r="A13" t="s">
        <v>130</v>
      </c>
      <c r="B13" t="s">
        <v>966</v>
      </c>
      <c r="C13" s="51">
        <v>5</v>
      </c>
      <c r="D13" t="s">
        <v>967</v>
      </c>
    </row>
    <row r="14" spans="1:4" x14ac:dyDescent="0.25">
      <c r="A14" t="s">
        <v>131</v>
      </c>
      <c r="B14" t="s">
        <v>887</v>
      </c>
      <c r="C14" s="51">
        <v>6</v>
      </c>
      <c r="D14" t="s">
        <v>968</v>
      </c>
    </row>
    <row r="15" spans="1:4" x14ac:dyDescent="0.25">
      <c r="A15" t="s">
        <v>133</v>
      </c>
      <c r="B15" t="s">
        <v>997</v>
      </c>
      <c r="C15" s="51">
        <v>2</v>
      </c>
      <c r="D15" t="s">
        <v>998</v>
      </c>
    </row>
    <row r="16" spans="1:4" x14ac:dyDescent="0.25">
      <c r="A16" t="s">
        <v>1086</v>
      </c>
    </row>
    <row r="17" spans="1:4" x14ac:dyDescent="0.25">
      <c r="A17" t="s">
        <v>135</v>
      </c>
      <c r="B17" t="s">
        <v>934</v>
      </c>
      <c r="C17" s="51">
        <v>2</v>
      </c>
      <c r="D17" t="s">
        <v>1002</v>
      </c>
    </row>
    <row r="18" spans="1:4" x14ac:dyDescent="0.25">
      <c r="A18" t="s">
        <v>1087</v>
      </c>
    </row>
    <row r="19" spans="1:4" x14ac:dyDescent="0.25">
      <c r="A19" t="s">
        <v>137</v>
      </c>
      <c r="B19" t="s">
        <v>83</v>
      </c>
      <c r="C19" s="51">
        <v>4</v>
      </c>
      <c r="D19" t="s">
        <v>1083</v>
      </c>
    </row>
    <row r="20" spans="1:4" x14ac:dyDescent="0.25">
      <c r="A20" t="s">
        <v>1088</v>
      </c>
    </row>
    <row r="21" spans="1:4" x14ac:dyDescent="0.25">
      <c r="A21" t="s">
        <v>139</v>
      </c>
      <c r="B21" t="s">
        <v>940</v>
      </c>
      <c r="C21" s="51">
        <v>2</v>
      </c>
      <c r="D21" t="s">
        <v>1006</v>
      </c>
    </row>
    <row r="22" spans="1:4" x14ac:dyDescent="0.25">
      <c r="A22" t="s">
        <v>1089</v>
      </c>
    </row>
    <row r="23" spans="1:4" x14ac:dyDescent="0.25">
      <c r="A23" t="s">
        <v>141</v>
      </c>
      <c r="B23" t="s">
        <v>149</v>
      </c>
      <c r="C23" s="51">
        <v>1</v>
      </c>
      <c r="D23" t="s">
        <v>150</v>
      </c>
    </row>
    <row r="24" spans="1:4" x14ac:dyDescent="0.25">
      <c r="A24" t="s">
        <v>142</v>
      </c>
      <c r="B24" t="s">
        <v>1085</v>
      </c>
      <c r="C24" s="51">
        <v>7</v>
      </c>
      <c r="D24" t="s">
        <v>1084</v>
      </c>
    </row>
    <row r="25" spans="1:4" x14ac:dyDescent="0.25">
      <c r="A25" t="s">
        <v>143</v>
      </c>
      <c r="B25" t="s">
        <v>948</v>
      </c>
      <c r="C25" s="51">
        <v>3</v>
      </c>
      <c r="D25" t="s">
        <v>1010</v>
      </c>
    </row>
    <row r="26" spans="1:4" x14ac:dyDescent="0.25">
      <c r="A26" t="s">
        <v>144</v>
      </c>
      <c r="B26" t="s">
        <v>1011</v>
      </c>
      <c r="C26" s="51">
        <v>1</v>
      </c>
      <c r="D26" t="s">
        <v>1012</v>
      </c>
    </row>
    <row r="27" spans="1:4" x14ac:dyDescent="0.25">
      <c r="B27" s="75" t="s">
        <v>837</v>
      </c>
      <c r="C27" s="16">
        <f>AVERAGE(C2:C26)</f>
        <v>3.9047619047619047</v>
      </c>
    </row>
    <row r="28" spans="1:4" x14ac:dyDescent="0.25">
      <c r="B28" s="75" t="s">
        <v>838</v>
      </c>
      <c r="C28" s="16">
        <f>MAX(C2:C26)</f>
        <v>7</v>
      </c>
    </row>
    <row r="29" spans="1:4" x14ac:dyDescent="0.25">
      <c r="B29" s="75" t="s">
        <v>839</v>
      </c>
      <c r="C29" s="16">
        <f>MIN(C2:C26)</f>
        <v>1</v>
      </c>
    </row>
    <row r="30" spans="1:4" x14ac:dyDescent="0.25">
      <c r="B30" s="74" t="s">
        <v>855</v>
      </c>
      <c r="C30" s="16">
        <f>MODE(C2:C26)</f>
        <v>5</v>
      </c>
    </row>
    <row r="31" spans="1:4" x14ac:dyDescent="0.25">
      <c r="B31" s="74"/>
      <c r="C31" s="16"/>
    </row>
    <row r="32" spans="1:4" x14ac:dyDescent="0.25">
      <c r="A32" t="s">
        <v>1015</v>
      </c>
    </row>
    <row r="33" spans="1:2" x14ac:dyDescent="0.25">
      <c r="A33" s="1" t="s">
        <v>952</v>
      </c>
      <c r="B33" s="1" t="s">
        <v>1014</v>
      </c>
    </row>
    <row r="34" spans="1:2" x14ac:dyDescent="0.25">
      <c r="A34" t="s">
        <v>1090</v>
      </c>
      <c r="B34" t="s">
        <v>156</v>
      </c>
    </row>
    <row r="35" spans="1:2" x14ac:dyDescent="0.25">
      <c r="A35" t="s">
        <v>1091</v>
      </c>
      <c r="B35" t="s">
        <v>156</v>
      </c>
    </row>
    <row r="36" spans="1:2" x14ac:dyDescent="0.25">
      <c r="A36" t="s">
        <v>1092</v>
      </c>
      <c r="B36" t="s">
        <v>156</v>
      </c>
    </row>
    <row r="37" spans="1:2" x14ac:dyDescent="0.25">
      <c r="A37" t="s">
        <v>1093</v>
      </c>
      <c r="B37" t="s">
        <v>156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36D207-6295-40E5-A221-EB8611F7AB3D}">
  <dimension ref="A1:D30"/>
  <sheetViews>
    <sheetView topLeftCell="A13" workbookViewId="0">
      <selection activeCell="B30" sqref="B30:C30"/>
    </sheetView>
  </sheetViews>
  <sheetFormatPr baseColWidth="10" defaultRowHeight="15" x14ac:dyDescent="0.25"/>
  <cols>
    <col min="3" max="3" width="17.28515625" style="51" customWidth="1"/>
  </cols>
  <sheetData>
    <row r="1" spans="1:4" x14ac:dyDescent="0.25">
      <c r="A1" s="65" t="s">
        <v>952</v>
      </c>
      <c r="B1" s="65" t="s">
        <v>953</v>
      </c>
      <c r="C1" s="56" t="s">
        <v>954</v>
      </c>
      <c r="D1" s="65" t="s">
        <v>955</v>
      </c>
    </row>
    <row r="2" spans="1:4" x14ac:dyDescent="0.25">
      <c r="A2" t="s">
        <v>117</v>
      </c>
      <c r="B2" t="s">
        <v>1025</v>
      </c>
      <c r="C2" s="51">
        <v>4</v>
      </c>
      <c r="D2" t="s">
        <v>1026</v>
      </c>
    </row>
    <row r="3" spans="1:4" x14ac:dyDescent="0.25">
      <c r="A3" t="s">
        <v>118</v>
      </c>
      <c r="B3" t="s">
        <v>1025</v>
      </c>
      <c r="C3" s="51">
        <v>4</v>
      </c>
      <c r="D3" t="s">
        <v>1026</v>
      </c>
    </row>
    <row r="4" spans="1:4" x14ac:dyDescent="0.25">
      <c r="A4" t="s">
        <v>119</v>
      </c>
      <c r="B4" t="s">
        <v>1049</v>
      </c>
      <c r="C4" s="51">
        <v>3</v>
      </c>
      <c r="D4" t="s">
        <v>1036</v>
      </c>
    </row>
    <row r="5" spans="1:4" x14ac:dyDescent="0.25">
      <c r="A5" t="s">
        <v>120</v>
      </c>
      <c r="B5" t="s">
        <v>1049</v>
      </c>
      <c r="C5" s="51">
        <v>3</v>
      </c>
      <c r="D5" t="s">
        <v>1036</v>
      </c>
    </row>
    <row r="6" spans="1:4" x14ac:dyDescent="0.25">
      <c r="A6" t="s">
        <v>121</v>
      </c>
      <c r="B6" t="s">
        <v>43</v>
      </c>
      <c r="C6" s="51">
        <v>2</v>
      </c>
      <c r="D6" t="s">
        <v>1024</v>
      </c>
    </row>
    <row r="7" spans="1:4" x14ac:dyDescent="0.25">
      <c r="A7" t="s">
        <v>122</v>
      </c>
      <c r="B7" t="s">
        <v>43</v>
      </c>
      <c r="C7" s="51">
        <v>2</v>
      </c>
      <c r="D7" t="s">
        <v>1024</v>
      </c>
    </row>
    <row r="8" spans="1:4" x14ac:dyDescent="0.25">
      <c r="A8" t="s">
        <v>123</v>
      </c>
      <c r="B8" t="s">
        <v>2</v>
      </c>
      <c r="C8" s="51">
        <v>7</v>
      </c>
      <c r="D8" t="s">
        <v>1027</v>
      </c>
    </row>
    <row r="9" spans="1:4" x14ac:dyDescent="0.25">
      <c r="A9" t="s">
        <v>124</v>
      </c>
      <c r="B9" t="s">
        <v>2</v>
      </c>
      <c r="C9" s="51">
        <v>7</v>
      </c>
      <c r="D9" t="s">
        <v>1027</v>
      </c>
    </row>
    <row r="10" spans="1:4" x14ac:dyDescent="0.25">
      <c r="A10" t="s">
        <v>125</v>
      </c>
      <c r="B10" t="s">
        <v>883</v>
      </c>
      <c r="C10" s="51">
        <v>6</v>
      </c>
      <c r="D10" t="s">
        <v>1028</v>
      </c>
    </row>
    <row r="11" spans="1:4" x14ac:dyDescent="0.25">
      <c r="A11" t="s">
        <v>127</v>
      </c>
      <c r="B11" t="s">
        <v>883</v>
      </c>
      <c r="C11" s="51">
        <v>6</v>
      </c>
      <c r="D11" t="s">
        <v>1028</v>
      </c>
    </row>
    <row r="12" spans="1:4" x14ac:dyDescent="0.25">
      <c r="A12" t="s">
        <v>128</v>
      </c>
      <c r="B12" t="s">
        <v>1094</v>
      </c>
      <c r="C12" s="51">
        <v>4</v>
      </c>
      <c r="D12" t="s">
        <v>1030</v>
      </c>
    </row>
    <row r="13" spans="1:4" x14ac:dyDescent="0.25">
      <c r="A13" t="s">
        <v>130</v>
      </c>
      <c r="B13" t="s">
        <v>1029</v>
      </c>
      <c r="C13" s="51">
        <v>4</v>
      </c>
      <c r="D13" t="s">
        <v>1030</v>
      </c>
    </row>
    <row r="14" spans="1:4" x14ac:dyDescent="0.25">
      <c r="A14" t="s">
        <v>131</v>
      </c>
      <c r="B14" t="s">
        <v>1025</v>
      </c>
      <c r="C14" s="51">
        <v>6</v>
      </c>
      <c r="D14" t="s">
        <v>1031</v>
      </c>
    </row>
    <row r="15" spans="1:4" x14ac:dyDescent="0.25">
      <c r="A15" t="s">
        <v>133</v>
      </c>
      <c r="B15" t="s">
        <v>927</v>
      </c>
      <c r="C15" s="51">
        <v>7</v>
      </c>
      <c r="D15" t="s">
        <v>1048</v>
      </c>
    </row>
    <row r="16" spans="1:4" x14ac:dyDescent="0.25">
      <c r="A16" t="s">
        <v>134</v>
      </c>
      <c r="B16" t="s">
        <v>43</v>
      </c>
      <c r="C16" s="51">
        <v>3</v>
      </c>
      <c r="D16" t="s">
        <v>1036</v>
      </c>
    </row>
    <row r="17" spans="1:4" x14ac:dyDescent="0.25">
      <c r="A17" t="s">
        <v>135</v>
      </c>
      <c r="B17" t="s">
        <v>1051</v>
      </c>
      <c r="C17" s="51">
        <v>4</v>
      </c>
      <c r="D17" t="s">
        <v>1052</v>
      </c>
    </row>
    <row r="18" spans="1:4" x14ac:dyDescent="0.25">
      <c r="A18" t="s">
        <v>136</v>
      </c>
      <c r="B18" t="s">
        <v>43</v>
      </c>
      <c r="C18" s="51">
        <v>2</v>
      </c>
      <c r="D18" t="s">
        <v>1024</v>
      </c>
    </row>
    <row r="19" spans="1:4" x14ac:dyDescent="0.25">
      <c r="A19" t="s">
        <v>137</v>
      </c>
      <c r="B19" t="s">
        <v>1055</v>
      </c>
      <c r="C19" s="51">
        <v>4</v>
      </c>
      <c r="D19" t="s">
        <v>1056</v>
      </c>
    </row>
    <row r="20" spans="1:4" x14ac:dyDescent="0.25">
      <c r="A20" t="s">
        <v>138</v>
      </c>
      <c r="B20" t="s">
        <v>149</v>
      </c>
      <c r="C20" s="51">
        <v>3</v>
      </c>
      <c r="D20" t="s">
        <v>1057</v>
      </c>
    </row>
    <row r="21" spans="1:4" x14ac:dyDescent="0.25">
      <c r="A21" t="s">
        <v>139</v>
      </c>
      <c r="B21" t="s">
        <v>1049</v>
      </c>
      <c r="C21" s="51">
        <v>3</v>
      </c>
      <c r="D21" t="s">
        <v>1058</v>
      </c>
    </row>
    <row r="22" spans="1:4" x14ac:dyDescent="0.25">
      <c r="A22" t="s">
        <v>140</v>
      </c>
      <c r="B22" t="s">
        <v>43</v>
      </c>
      <c r="C22" s="51">
        <v>2</v>
      </c>
      <c r="D22" t="s">
        <v>1024</v>
      </c>
    </row>
    <row r="23" spans="1:4" x14ac:dyDescent="0.25">
      <c r="A23" t="s">
        <v>141</v>
      </c>
      <c r="B23" t="s">
        <v>43</v>
      </c>
      <c r="C23" s="51">
        <v>3</v>
      </c>
      <c r="D23" t="s">
        <v>1036</v>
      </c>
    </row>
    <row r="24" spans="1:4" x14ac:dyDescent="0.25">
      <c r="A24" t="s">
        <v>142</v>
      </c>
      <c r="B24" t="s">
        <v>1059</v>
      </c>
      <c r="C24" s="51">
        <v>3</v>
      </c>
      <c r="D24" t="s">
        <v>1060</v>
      </c>
    </row>
    <row r="25" spans="1:4" x14ac:dyDescent="0.25">
      <c r="A25" t="s">
        <v>143</v>
      </c>
      <c r="B25" t="s">
        <v>1061</v>
      </c>
      <c r="C25" s="51">
        <v>5</v>
      </c>
      <c r="D25" t="s">
        <v>1062</v>
      </c>
    </row>
    <row r="26" spans="1:4" x14ac:dyDescent="0.25">
      <c r="A26" t="s">
        <v>144</v>
      </c>
      <c r="B26" t="s">
        <v>1033</v>
      </c>
      <c r="C26" s="51">
        <v>4</v>
      </c>
      <c r="D26" t="s">
        <v>1095</v>
      </c>
    </row>
    <row r="27" spans="1:4" x14ac:dyDescent="0.25">
      <c r="B27" s="75" t="s">
        <v>837</v>
      </c>
      <c r="C27" s="16">
        <f>AVERAGE(Controls!G2:G26)</f>
        <v>4.04</v>
      </c>
    </row>
    <row r="28" spans="1:4" x14ac:dyDescent="0.25">
      <c r="B28" s="75" t="s">
        <v>838</v>
      </c>
      <c r="C28" s="16">
        <f>MAX(Controls!G2:G26)</f>
        <v>7</v>
      </c>
    </row>
    <row r="29" spans="1:4" x14ac:dyDescent="0.25">
      <c r="B29" s="75" t="s">
        <v>839</v>
      </c>
      <c r="C29" s="16">
        <f>MIN(Controls!G2:G26)</f>
        <v>2</v>
      </c>
    </row>
    <row r="30" spans="1:4" x14ac:dyDescent="0.25">
      <c r="B30" s="74" t="s">
        <v>855</v>
      </c>
      <c r="C30" s="16">
        <f>MODE(C2:C26)</f>
        <v>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D47C38-C72E-4DA3-B6F0-52FDB838DEF7}">
  <dimension ref="A1:AJ88"/>
  <sheetViews>
    <sheetView workbookViewId="0">
      <selection activeCell="H52" sqref="H52"/>
    </sheetView>
  </sheetViews>
  <sheetFormatPr baseColWidth="10" defaultRowHeight="12.75" x14ac:dyDescent="0.2"/>
  <cols>
    <col min="1" max="1" width="11.42578125" style="14"/>
    <col min="2" max="2" width="14.140625" style="14" customWidth="1"/>
    <col min="3" max="3" width="15" style="16" customWidth="1"/>
    <col min="4" max="4" width="23.5703125" style="15" customWidth="1"/>
    <col min="5" max="5" width="19.42578125" style="14" customWidth="1"/>
    <col min="6" max="6" width="16.140625" style="16" customWidth="1"/>
    <col min="7" max="8" width="11.42578125" style="16"/>
    <col min="9" max="9" width="16.85546875" style="16" customWidth="1"/>
    <col min="10" max="10" width="19.28515625" style="14" customWidth="1"/>
    <col min="11" max="11" width="18.85546875" style="14" customWidth="1"/>
    <col min="12" max="12" width="19.42578125" style="14" customWidth="1"/>
    <col min="13" max="13" width="11.42578125" style="14"/>
    <col min="14" max="14" width="11.42578125" style="16"/>
    <col min="15" max="16384" width="11.42578125" style="14"/>
  </cols>
  <sheetData>
    <row r="1" spans="1:36" s="22" customFormat="1" ht="40.5" customHeight="1" x14ac:dyDescent="0.25">
      <c r="A1" s="23" t="s">
        <v>582</v>
      </c>
      <c r="B1" s="24" t="s">
        <v>656</v>
      </c>
      <c r="C1" s="24" t="s">
        <v>657</v>
      </c>
      <c r="D1" s="24" t="s">
        <v>655</v>
      </c>
      <c r="E1" s="24" t="s">
        <v>711</v>
      </c>
      <c r="F1" s="24" t="s">
        <v>682</v>
      </c>
      <c r="G1" s="24" t="s">
        <v>188</v>
      </c>
      <c r="H1" s="24" t="s">
        <v>683</v>
      </c>
      <c r="I1" s="24" t="s">
        <v>189</v>
      </c>
      <c r="J1" s="24" t="s">
        <v>190</v>
      </c>
      <c r="K1" s="24" t="s">
        <v>191</v>
      </c>
      <c r="L1" s="24" t="s">
        <v>192</v>
      </c>
      <c r="M1" s="24" t="s">
        <v>193</v>
      </c>
      <c r="N1" s="23" t="s">
        <v>712</v>
      </c>
    </row>
    <row r="2" spans="1:36" ht="15" customHeight="1" x14ac:dyDescent="0.25">
      <c r="A2" t="s">
        <v>483</v>
      </c>
      <c r="B2" s="3" t="s">
        <v>732</v>
      </c>
      <c r="C2" s="2" t="s">
        <v>484</v>
      </c>
      <c r="D2" s="3" t="s">
        <v>733</v>
      </c>
      <c r="E2" s="30" t="s">
        <v>769</v>
      </c>
      <c r="F2" s="30">
        <v>39</v>
      </c>
      <c r="G2" s="9" t="s">
        <v>658</v>
      </c>
      <c r="H2" s="9">
        <v>16569</v>
      </c>
      <c r="I2" s="3">
        <v>0.98380000000000001</v>
      </c>
      <c r="J2" s="3" t="s">
        <v>482</v>
      </c>
      <c r="K2" s="3" t="s">
        <v>485</v>
      </c>
      <c r="L2" s="3" t="s">
        <v>486</v>
      </c>
      <c r="M2" s="3"/>
      <c r="N2" s="36" t="s">
        <v>804</v>
      </c>
      <c r="O2" s="3"/>
      <c r="S2" s="3"/>
      <c r="T2" s="3"/>
      <c r="U2" s="3"/>
      <c r="V2" s="3"/>
      <c r="W2" s="3"/>
      <c r="X2" s="3"/>
      <c r="Y2" s="3"/>
      <c r="Z2" s="3"/>
      <c r="AA2" s="3"/>
      <c r="AB2" s="3"/>
      <c r="AC2" s="3"/>
      <c r="AD2" s="3"/>
      <c r="AE2" s="3"/>
      <c r="AF2" s="3"/>
      <c r="AG2" s="3"/>
      <c r="AH2" s="3"/>
      <c r="AI2" s="3"/>
      <c r="AJ2" s="3"/>
    </row>
    <row r="3" spans="1:36" ht="15" customHeight="1" x14ac:dyDescent="0.25">
      <c r="A3" t="s">
        <v>487</v>
      </c>
      <c r="B3" s="3" t="s">
        <v>734</v>
      </c>
      <c r="C3" s="2" t="s">
        <v>488</v>
      </c>
      <c r="D3" s="3" t="s">
        <v>735</v>
      </c>
      <c r="E3" s="30" t="s">
        <v>770</v>
      </c>
      <c r="F3" s="30">
        <v>32</v>
      </c>
      <c r="G3" s="9" t="s">
        <v>658</v>
      </c>
      <c r="H3" s="9">
        <v>16569</v>
      </c>
      <c r="I3" s="3">
        <v>0.97650000000000003</v>
      </c>
      <c r="J3" s="3" t="s">
        <v>489</v>
      </c>
      <c r="K3" s="3" t="s">
        <v>490</v>
      </c>
      <c r="L3" s="3" t="s">
        <v>491</v>
      </c>
      <c r="M3" s="3"/>
      <c r="N3" s="36" t="s">
        <v>804</v>
      </c>
      <c r="O3" s="3"/>
      <c r="S3" s="3"/>
      <c r="T3" s="3"/>
      <c r="U3" s="3"/>
      <c r="V3" s="3"/>
      <c r="W3" s="3"/>
      <c r="X3" s="3"/>
      <c r="Y3" s="3"/>
      <c r="Z3" s="3"/>
      <c r="AA3" s="3"/>
      <c r="AB3" s="3"/>
      <c r="AC3" s="3"/>
      <c r="AD3" s="3"/>
      <c r="AE3" s="3"/>
      <c r="AF3" s="3"/>
      <c r="AG3" s="3"/>
      <c r="AH3" s="3"/>
      <c r="AI3" s="3"/>
      <c r="AJ3" s="3"/>
    </row>
    <row r="4" spans="1:36" ht="15" customHeight="1" x14ac:dyDescent="0.25">
      <c r="A4" t="s">
        <v>492</v>
      </c>
      <c r="B4" s="3" t="s">
        <v>734</v>
      </c>
      <c r="C4" s="2" t="s">
        <v>488</v>
      </c>
      <c r="D4" s="3" t="s">
        <v>736</v>
      </c>
      <c r="E4" s="30" t="s">
        <v>771</v>
      </c>
      <c r="F4" s="30">
        <v>35</v>
      </c>
      <c r="G4" s="9" t="s">
        <v>658</v>
      </c>
      <c r="H4" s="9">
        <v>16569</v>
      </c>
      <c r="I4" s="3">
        <v>0.97040000000000004</v>
      </c>
      <c r="J4" s="3"/>
      <c r="K4" s="3" t="s">
        <v>493</v>
      </c>
      <c r="L4" s="3" t="s">
        <v>494</v>
      </c>
      <c r="M4" s="3" t="s">
        <v>495</v>
      </c>
      <c r="N4" s="36" t="s">
        <v>805</v>
      </c>
      <c r="O4" s="3"/>
      <c r="S4" s="3"/>
      <c r="T4" s="3"/>
      <c r="U4" s="3"/>
      <c r="V4" s="3"/>
      <c r="W4" s="3"/>
      <c r="X4" s="3"/>
      <c r="Y4" s="3"/>
      <c r="Z4" s="3"/>
      <c r="AA4" s="3"/>
      <c r="AB4" s="3"/>
      <c r="AC4" s="3"/>
      <c r="AD4" s="3"/>
      <c r="AE4" s="3"/>
      <c r="AF4" s="3"/>
      <c r="AG4" s="3"/>
      <c r="AH4" s="3"/>
      <c r="AI4" s="3"/>
      <c r="AJ4" s="3"/>
    </row>
    <row r="5" spans="1:36" ht="15" customHeight="1" x14ac:dyDescent="0.25">
      <c r="A5" t="s">
        <v>496</v>
      </c>
      <c r="B5" s="3" t="s">
        <v>737</v>
      </c>
      <c r="C5" s="2" t="s">
        <v>497</v>
      </c>
      <c r="D5" s="3" t="s">
        <v>738</v>
      </c>
      <c r="E5" s="30" t="s">
        <v>772</v>
      </c>
      <c r="F5" s="30">
        <v>32</v>
      </c>
      <c r="G5" s="9" t="s">
        <v>658</v>
      </c>
      <c r="H5" s="9">
        <v>16569</v>
      </c>
      <c r="I5" s="3">
        <v>0.9859</v>
      </c>
      <c r="J5" s="3"/>
      <c r="K5" s="3" t="s">
        <v>498</v>
      </c>
      <c r="L5" s="3" t="s">
        <v>491</v>
      </c>
      <c r="M5" s="3"/>
      <c r="N5" s="36" t="s">
        <v>805</v>
      </c>
      <c r="O5" s="3"/>
      <c r="S5" s="3"/>
      <c r="T5" s="3"/>
      <c r="U5" s="3"/>
      <c r="V5" s="3"/>
      <c r="W5" s="3"/>
      <c r="X5" s="3"/>
      <c r="Y5" s="3"/>
      <c r="Z5" s="3"/>
      <c r="AA5" s="3"/>
      <c r="AB5" s="3"/>
      <c r="AC5" s="3"/>
      <c r="AD5" s="3"/>
      <c r="AE5" s="3"/>
      <c r="AF5" s="3"/>
      <c r="AG5" s="3"/>
      <c r="AH5" s="3"/>
      <c r="AI5" s="3"/>
      <c r="AJ5" s="3"/>
    </row>
    <row r="6" spans="1:36" ht="15" customHeight="1" x14ac:dyDescent="0.25">
      <c r="A6" t="s">
        <v>499</v>
      </c>
      <c r="B6" s="3" t="s">
        <v>739</v>
      </c>
      <c r="C6" s="2" t="s">
        <v>500</v>
      </c>
      <c r="D6" s="3" t="s">
        <v>740</v>
      </c>
      <c r="E6" s="30" t="s">
        <v>773</v>
      </c>
      <c r="F6" s="30">
        <v>33</v>
      </c>
      <c r="G6" s="9" t="s">
        <v>658</v>
      </c>
      <c r="H6" s="9">
        <v>16569</v>
      </c>
      <c r="I6" s="3">
        <v>0.98599999999999999</v>
      </c>
      <c r="J6" s="3"/>
      <c r="K6" s="3" t="s">
        <v>501</v>
      </c>
      <c r="L6" s="3" t="s">
        <v>502</v>
      </c>
      <c r="M6" s="3"/>
      <c r="N6" s="36" t="s">
        <v>805</v>
      </c>
      <c r="O6" s="3"/>
      <c r="S6" s="3"/>
      <c r="T6" s="3"/>
      <c r="U6" s="3"/>
      <c r="V6" s="3"/>
      <c r="W6" s="3"/>
      <c r="X6" s="3"/>
      <c r="Y6" s="3"/>
      <c r="Z6" s="3"/>
      <c r="AA6" s="3"/>
      <c r="AB6" s="3"/>
      <c r="AC6" s="3"/>
      <c r="AD6" s="3"/>
      <c r="AE6" s="3"/>
      <c r="AF6" s="3"/>
      <c r="AG6" s="3"/>
      <c r="AH6" s="3"/>
      <c r="AI6" s="3"/>
      <c r="AJ6" s="3"/>
    </row>
    <row r="7" spans="1:36" ht="15" customHeight="1" x14ac:dyDescent="0.25">
      <c r="A7" t="s">
        <v>503</v>
      </c>
      <c r="B7" s="3" t="s">
        <v>734</v>
      </c>
      <c r="C7" s="2" t="s">
        <v>488</v>
      </c>
      <c r="D7" s="3" t="s">
        <v>741</v>
      </c>
      <c r="E7" s="30" t="s">
        <v>774</v>
      </c>
      <c r="F7" s="30">
        <v>32</v>
      </c>
      <c r="G7" s="9" t="s">
        <v>658</v>
      </c>
      <c r="H7" s="9">
        <v>16569</v>
      </c>
      <c r="I7" s="3">
        <v>0.97650000000000003</v>
      </c>
      <c r="J7" s="3" t="s">
        <v>489</v>
      </c>
      <c r="K7" s="3" t="s">
        <v>490</v>
      </c>
      <c r="L7" s="3" t="s">
        <v>504</v>
      </c>
      <c r="M7" s="3"/>
      <c r="N7" s="36" t="s">
        <v>805</v>
      </c>
      <c r="O7" s="3"/>
      <c r="S7" s="3"/>
      <c r="T7" s="3"/>
      <c r="U7" s="3"/>
      <c r="V7" s="3"/>
      <c r="W7" s="3"/>
      <c r="X7" s="3"/>
      <c r="Y7" s="3"/>
      <c r="Z7" s="3"/>
      <c r="AA7" s="3"/>
      <c r="AB7" s="3"/>
      <c r="AC7" s="3"/>
      <c r="AD7" s="3"/>
      <c r="AE7" s="3"/>
      <c r="AF7" s="3"/>
      <c r="AG7" s="3"/>
      <c r="AH7" s="3"/>
      <c r="AI7" s="3"/>
      <c r="AJ7" s="3"/>
    </row>
    <row r="8" spans="1:36" ht="15" customHeight="1" x14ac:dyDescent="0.25">
      <c r="A8" t="s">
        <v>505</v>
      </c>
      <c r="B8" s="3" t="s">
        <v>737</v>
      </c>
      <c r="C8" s="2" t="s">
        <v>497</v>
      </c>
      <c r="D8" s="3" t="s">
        <v>738</v>
      </c>
      <c r="E8" s="30" t="s">
        <v>772</v>
      </c>
      <c r="F8" s="30">
        <v>32</v>
      </c>
      <c r="G8" s="9" t="s">
        <v>658</v>
      </c>
      <c r="H8" s="9">
        <v>16569</v>
      </c>
      <c r="I8" s="3">
        <v>0.9859</v>
      </c>
      <c r="J8" s="3"/>
      <c r="K8" s="3" t="s">
        <v>498</v>
      </c>
      <c r="L8" s="3" t="s">
        <v>491</v>
      </c>
      <c r="M8" s="3"/>
      <c r="N8" s="36" t="s">
        <v>805</v>
      </c>
      <c r="O8" s="3"/>
      <c r="S8" s="3"/>
      <c r="T8" s="3"/>
      <c r="U8" s="3"/>
      <c r="V8" s="3"/>
      <c r="W8" s="3"/>
      <c r="X8" s="3"/>
      <c r="Y8" s="3"/>
      <c r="Z8" s="3"/>
      <c r="AA8" s="3"/>
      <c r="AB8" s="3"/>
      <c r="AC8" s="3"/>
      <c r="AD8" s="3"/>
      <c r="AE8" s="3"/>
      <c r="AF8" s="3"/>
      <c r="AG8" s="3"/>
      <c r="AH8" s="3"/>
      <c r="AI8" s="3"/>
      <c r="AJ8" s="3"/>
    </row>
    <row r="9" spans="1:36" ht="15" customHeight="1" x14ac:dyDescent="0.25">
      <c r="A9" t="s">
        <v>506</v>
      </c>
      <c r="B9" s="3" t="s">
        <v>742</v>
      </c>
      <c r="C9" s="2" t="s">
        <v>507</v>
      </c>
      <c r="D9" s="3" t="s">
        <v>743</v>
      </c>
      <c r="E9" s="30" t="s">
        <v>775</v>
      </c>
      <c r="F9" s="30">
        <v>47</v>
      </c>
      <c r="G9" s="9" t="s">
        <v>658</v>
      </c>
      <c r="H9" s="9">
        <v>16569</v>
      </c>
      <c r="I9" s="3">
        <v>0.93700000000000006</v>
      </c>
      <c r="J9" s="3"/>
      <c r="K9" s="3" t="s">
        <v>508</v>
      </c>
      <c r="L9" s="3" t="s">
        <v>509</v>
      </c>
      <c r="M9" s="3" t="s">
        <v>510</v>
      </c>
      <c r="N9" s="36" t="s">
        <v>805</v>
      </c>
      <c r="O9" s="3"/>
      <c r="S9" s="3"/>
      <c r="T9" s="3"/>
      <c r="U9" s="3"/>
      <c r="V9" s="3"/>
      <c r="W9" s="3"/>
      <c r="X9" s="3"/>
      <c r="Y9" s="3"/>
      <c r="Z9" s="3"/>
      <c r="AA9" s="3"/>
      <c r="AB9" s="3"/>
      <c r="AC9" s="3"/>
      <c r="AD9" s="3"/>
      <c r="AE9" s="3"/>
      <c r="AF9" s="3"/>
      <c r="AG9" s="3"/>
      <c r="AH9" s="3"/>
      <c r="AI9" s="3"/>
      <c r="AJ9" s="3"/>
    </row>
    <row r="10" spans="1:36" ht="15" customHeight="1" x14ac:dyDescent="0.25">
      <c r="A10" t="s">
        <v>511</v>
      </c>
      <c r="B10" s="3" t="s">
        <v>744</v>
      </c>
      <c r="C10" s="2" t="s">
        <v>512</v>
      </c>
      <c r="D10" s="3" t="s">
        <v>745</v>
      </c>
      <c r="E10" s="30" t="s">
        <v>776</v>
      </c>
      <c r="F10" s="30">
        <v>33</v>
      </c>
      <c r="G10" s="9" t="s">
        <v>658</v>
      </c>
      <c r="H10" s="9">
        <v>16569</v>
      </c>
      <c r="I10" s="3">
        <v>0.98609999999999998</v>
      </c>
      <c r="J10" s="3"/>
      <c r="K10" s="3" t="s">
        <v>513</v>
      </c>
      <c r="L10" s="3" t="s">
        <v>491</v>
      </c>
      <c r="M10" s="3"/>
      <c r="N10" s="36" t="s">
        <v>805</v>
      </c>
      <c r="O10" s="3"/>
      <c r="S10" s="3"/>
      <c r="T10" s="3"/>
      <c r="U10" s="3"/>
      <c r="V10" s="3"/>
      <c r="W10" s="3"/>
      <c r="X10" s="3"/>
      <c r="Y10" s="3"/>
      <c r="Z10" s="3"/>
      <c r="AA10" s="3"/>
      <c r="AB10" s="3"/>
      <c r="AC10" s="3"/>
      <c r="AD10" s="3"/>
      <c r="AE10" s="3"/>
      <c r="AF10" s="3"/>
      <c r="AG10" s="3"/>
      <c r="AH10" s="3"/>
      <c r="AI10" s="3"/>
      <c r="AJ10" s="3"/>
    </row>
    <row r="11" spans="1:36" ht="15" customHeight="1" x14ac:dyDescent="0.25">
      <c r="A11" t="s">
        <v>514</v>
      </c>
      <c r="B11" s="3" t="s">
        <v>742</v>
      </c>
      <c r="C11" s="2" t="s">
        <v>507</v>
      </c>
      <c r="D11" s="3" t="s">
        <v>746</v>
      </c>
      <c r="E11" s="30" t="s">
        <v>777</v>
      </c>
      <c r="F11" s="30">
        <v>44</v>
      </c>
      <c r="G11" s="9" t="s">
        <v>658</v>
      </c>
      <c r="H11" s="9">
        <v>16569</v>
      </c>
      <c r="I11" s="3">
        <v>0.96819999999999995</v>
      </c>
      <c r="J11" s="3"/>
      <c r="K11" s="3" t="s">
        <v>508</v>
      </c>
      <c r="L11" s="3" t="s">
        <v>515</v>
      </c>
      <c r="M11" s="3" t="s">
        <v>510</v>
      </c>
      <c r="N11" s="36" t="s">
        <v>805</v>
      </c>
      <c r="O11" s="3"/>
      <c r="S11" s="3"/>
      <c r="T11" s="3"/>
      <c r="U11" s="3"/>
      <c r="V11" s="3"/>
      <c r="W11" s="3"/>
      <c r="X11" s="3"/>
      <c r="Y11" s="3"/>
      <c r="Z11" s="3"/>
      <c r="AA11" s="3"/>
      <c r="AB11" s="3"/>
      <c r="AC11" s="3"/>
      <c r="AD11" s="3"/>
      <c r="AE11" s="3"/>
      <c r="AF11" s="3"/>
      <c r="AG11" s="3"/>
      <c r="AH11" s="3"/>
      <c r="AI11" s="3"/>
      <c r="AJ11" s="3"/>
    </row>
    <row r="12" spans="1:36" ht="15" customHeight="1" x14ac:dyDescent="0.25">
      <c r="A12" t="s">
        <v>516</v>
      </c>
      <c r="B12" s="3" t="s">
        <v>732</v>
      </c>
      <c r="C12" s="2" t="s">
        <v>484</v>
      </c>
      <c r="D12" s="3" t="s">
        <v>747</v>
      </c>
      <c r="E12" s="30" t="s">
        <v>778</v>
      </c>
      <c r="F12" s="30">
        <v>39</v>
      </c>
      <c r="G12" s="9" t="s">
        <v>658</v>
      </c>
      <c r="H12" s="9">
        <v>16569</v>
      </c>
      <c r="I12" s="3">
        <v>0.98109999999999997</v>
      </c>
      <c r="J12" s="3" t="s">
        <v>482</v>
      </c>
      <c r="K12" s="3" t="s">
        <v>485</v>
      </c>
      <c r="L12" s="3" t="s">
        <v>268</v>
      </c>
      <c r="M12" s="3"/>
      <c r="N12" s="36" t="s">
        <v>805</v>
      </c>
      <c r="O12" s="3"/>
      <c r="S12" s="3"/>
      <c r="T12" s="3"/>
      <c r="U12" s="3"/>
      <c r="V12" s="3"/>
      <c r="W12" s="3"/>
      <c r="X12" s="3"/>
      <c r="Y12" s="3"/>
      <c r="Z12" s="3"/>
      <c r="AA12" s="3"/>
      <c r="AB12" s="3"/>
      <c r="AC12" s="3"/>
      <c r="AD12" s="3"/>
      <c r="AE12" s="3"/>
      <c r="AF12" s="3"/>
      <c r="AG12" s="3"/>
      <c r="AH12" s="3"/>
      <c r="AI12" s="3"/>
      <c r="AJ12" s="3"/>
    </row>
    <row r="13" spans="1:36" ht="15" customHeight="1" x14ac:dyDescent="0.25">
      <c r="A13" t="s">
        <v>517</v>
      </c>
      <c r="B13" s="3" t="s">
        <v>737</v>
      </c>
      <c r="C13" s="2" t="s">
        <v>497</v>
      </c>
      <c r="D13" s="3" t="s">
        <v>748</v>
      </c>
      <c r="E13" s="30" t="s">
        <v>779</v>
      </c>
      <c r="F13" s="30">
        <v>33</v>
      </c>
      <c r="G13" s="9" t="s">
        <v>658</v>
      </c>
      <c r="H13" s="9">
        <v>16569</v>
      </c>
      <c r="I13" s="3">
        <v>0.97660000000000002</v>
      </c>
      <c r="J13" s="3"/>
      <c r="K13" s="3" t="s">
        <v>498</v>
      </c>
      <c r="L13" s="3" t="s">
        <v>518</v>
      </c>
      <c r="M13" s="3" t="s">
        <v>519</v>
      </c>
      <c r="N13" s="36" t="s">
        <v>805</v>
      </c>
      <c r="O13" s="3"/>
      <c r="S13" s="3"/>
      <c r="T13" s="3"/>
      <c r="U13" s="3"/>
      <c r="V13" s="3"/>
      <c r="W13" s="3"/>
      <c r="X13" s="3"/>
      <c r="Y13" s="3"/>
      <c r="Z13" s="3"/>
      <c r="AA13" s="3"/>
      <c r="AB13" s="3"/>
      <c r="AC13" s="3"/>
      <c r="AD13" s="3"/>
      <c r="AE13" s="3"/>
      <c r="AF13" s="3"/>
      <c r="AG13" s="3"/>
      <c r="AH13" s="3"/>
      <c r="AI13" s="3"/>
      <c r="AJ13" s="3"/>
    </row>
    <row r="14" spans="1:36" ht="15" customHeight="1" x14ac:dyDescent="0.25">
      <c r="A14" t="s">
        <v>520</v>
      </c>
      <c r="B14" s="3" t="s">
        <v>732</v>
      </c>
      <c r="C14" s="2" t="s">
        <v>484</v>
      </c>
      <c r="D14" s="3" t="s">
        <v>747</v>
      </c>
      <c r="E14" s="30" t="s">
        <v>778</v>
      </c>
      <c r="F14" s="30">
        <v>39</v>
      </c>
      <c r="G14" s="9" t="s">
        <v>658</v>
      </c>
      <c r="H14" s="9">
        <v>16569</v>
      </c>
      <c r="I14" s="3">
        <v>0.98109999999999997</v>
      </c>
      <c r="J14" s="3" t="s">
        <v>482</v>
      </c>
      <c r="K14" s="3" t="s">
        <v>485</v>
      </c>
      <c r="L14" s="3" t="s">
        <v>268</v>
      </c>
      <c r="M14" s="3"/>
      <c r="N14" s="36" t="s">
        <v>806</v>
      </c>
      <c r="O14" s="3"/>
      <c r="S14" s="3"/>
      <c r="T14" s="3"/>
      <c r="U14" s="3"/>
      <c r="V14" s="3"/>
      <c r="W14" s="3"/>
      <c r="X14" s="3"/>
      <c r="Y14" s="3"/>
      <c r="Z14" s="3"/>
      <c r="AA14" s="3"/>
      <c r="AB14" s="3"/>
      <c r="AC14" s="3"/>
      <c r="AD14" s="3"/>
      <c r="AE14" s="3"/>
      <c r="AF14" s="3"/>
      <c r="AG14" s="3"/>
      <c r="AH14" s="3"/>
      <c r="AI14" s="3"/>
      <c r="AJ14" s="3"/>
    </row>
    <row r="15" spans="1:36" ht="15" customHeight="1" x14ac:dyDescent="0.25">
      <c r="A15" t="s">
        <v>521</v>
      </c>
      <c r="B15" s="3" t="s">
        <v>732</v>
      </c>
      <c r="C15" s="2" t="s">
        <v>484</v>
      </c>
      <c r="D15" s="3" t="s">
        <v>749</v>
      </c>
      <c r="E15" s="30" t="s">
        <v>780</v>
      </c>
      <c r="F15" s="30">
        <v>40</v>
      </c>
      <c r="G15" s="9" t="s">
        <v>658</v>
      </c>
      <c r="H15" s="9">
        <v>16569</v>
      </c>
      <c r="I15" s="3">
        <v>0.97389999999999999</v>
      </c>
      <c r="J15" s="3" t="s">
        <v>482</v>
      </c>
      <c r="K15" s="3" t="s">
        <v>485</v>
      </c>
      <c r="L15" s="3" t="s">
        <v>522</v>
      </c>
      <c r="M15" s="3"/>
      <c r="N15" s="36" t="s">
        <v>806</v>
      </c>
      <c r="O15" s="36"/>
      <c r="S15" s="3"/>
      <c r="T15" s="3"/>
      <c r="U15" s="3"/>
      <c r="V15" s="3"/>
      <c r="W15" s="3"/>
      <c r="X15" s="3"/>
      <c r="Y15" s="3"/>
      <c r="Z15" s="3"/>
      <c r="AA15" s="3"/>
      <c r="AB15" s="3"/>
      <c r="AC15" s="3"/>
      <c r="AD15" s="3"/>
      <c r="AE15" s="3"/>
      <c r="AF15" s="3"/>
      <c r="AG15" s="3"/>
      <c r="AH15" s="3"/>
      <c r="AI15" s="3"/>
      <c r="AJ15" s="3"/>
    </row>
    <row r="16" spans="1:36" ht="15" customHeight="1" x14ac:dyDescent="0.25">
      <c r="A16" t="s">
        <v>523</v>
      </c>
      <c r="B16" s="3" t="s">
        <v>750</v>
      </c>
      <c r="C16" s="2" t="s">
        <v>524</v>
      </c>
      <c r="D16" s="3" t="s">
        <v>751</v>
      </c>
      <c r="E16" s="30" t="s">
        <v>781</v>
      </c>
      <c r="F16" s="30">
        <v>41</v>
      </c>
      <c r="G16" s="9" t="s">
        <v>658</v>
      </c>
      <c r="H16" s="9">
        <v>16569</v>
      </c>
      <c r="I16" s="3">
        <v>0.9819</v>
      </c>
      <c r="J16" s="3" t="s">
        <v>482</v>
      </c>
      <c r="K16" s="3" t="s">
        <v>525</v>
      </c>
      <c r="L16" s="3" t="s">
        <v>268</v>
      </c>
      <c r="M16" s="3"/>
      <c r="N16" s="36" t="s">
        <v>806</v>
      </c>
      <c r="O16" s="36"/>
      <c r="S16" s="3"/>
      <c r="T16" s="3"/>
      <c r="U16" s="3"/>
      <c r="V16" s="3"/>
      <c r="W16" s="3"/>
      <c r="X16" s="3"/>
      <c r="Y16" s="3"/>
      <c r="Z16" s="3"/>
      <c r="AA16" s="3"/>
      <c r="AB16" s="3"/>
      <c r="AC16" s="3"/>
      <c r="AD16" s="3"/>
      <c r="AE16" s="3"/>
      <c r="AF16" s="3"/>
      <c r="AG16" s="3"/>
      <c r="AH16" s="3"/>
      <c r="AI16" s="3"/>
      <c r="AJ16" s="3"/>
    </row>
    <row r="17" spans="1:36" ht="15" customHeight="1" x14ac:dyDescent="0.25">
      <c r="A17" t="s">
        <v>526</v>
      </c>
      <c r="B17" s="3" t="s">
        <v>750</v>
      </c>
      <c r="C17" s="2" t="s">
        <v>524</v>
      </c>
      <c r="D17" s="3" t="s">
        <v>751</v>
      </c>
      <c r="E17" s="30" t="s">
        <v>781</v>
      </c>
      <c r="F17" s="30">
        <v>41</v>
      </c>
      <c r="G17" s="9" t="s">
        <v>658</v>
      </c>
      <c r="H17" s="9">
        <v>16569</v>
      </c>
      <c r="I17" s="3">
        <v>0.9819</v>
      </c>
      <c r="J17" s="3" t="s">
        <v>482</v>
      </c>
      <c r="K17" s="3" t="s">
        <v>525</v>
      </c>
      <c r="L17" s="3" t="s">
        <v>268</v>
      </c>
      <c r="M17" s="3"/>
      <c r="N17" s="36" t="s">
        <v>806</v>
      </c>
      <c r="O17" s="36"/>
      <c r="S17" s="3"/>
      <c r="T17" s="3"/>
      <c r="U17" s="3"/>
      <c r="V17" s="3"/>
      <c r="W17" s="3"/>
      <c r="X17" s="3"/>
      <c r="Y17" s="3"/>
      <c r="Z17" s="3"/>
      <c r="AA17" s="3"/>
      <c r="AB17" s="3"/>
      <c r="AC17" s="3"/>
      <c r="AD17" s="3"/>
      <c r="AE17" s="3"/>
      <c r="AF17" s="3"/>
      <c r="AG17" s="3"/>
      <c r="AH17" s="3"/>
      <c r="AI17" s="3"/>
      <c r="AJ17" s="3"/>
    </row>
    <row r="18" spans="1:36" ht="15" customHeight="1" x14ac:dyDescent="0.25">
      <c r="A18" t="s">
        <v>527</v>
      </c>
      <c r="B18" s="3" t="s">
        <v>750</v>
      </c>
      <c r="C18" s="2" t="s">
        <v>524</v>
      </c>
      <c r="D18" s="3" t="s">
        <v>751</v>
      </c>
      <c r="E18" s="30" t="s">
        <v>781</v>
      </c>
      <c r="F18" s="30">
        <v>41</v>
      </c>
      <c r="G18" s="9" t="s">
        <v>658</v>
      </c>
      <c r="H18" s="9">
        <v>16569</v>
      </c>
      <c r="I18" s="3">
        <v>0.9819</v>
      </c>
      <c r="J18" s="3" t="s">
        <v>482</v>
      </c>
      <c r="K18" s="3" t="s">
        <v>525</v>
      </c>
      <c r="L18" s="3" t="s">
        <v>268</v>
      </c>
      <c r="M18" s="3"/>
      <c r="N18" s="36" t="s">
        <v>806</v>
      </c>
      <c r="O18" s="36"/>
      <c r="S18" s="3"/>
      <c r="T18" s="3"/>
      <c r="U18" s="3"/>
      <c r="V18" s="3"/>
      <c r="W18" s="3"/>
      <c r="X18" s="3"/>
      <c r="Y18" s="3"/>
      <c r="Z18" s="3"/>
      <c r="AA18" s="3"/>
      <c r="AB18" s="3"/>
      <c r="AC18" s="3"/>
      <c r="AD18" s="3"/>
      <c r="AE18" s="3"/>
      <c r="AF18" s="3"/>
      <c r="AG18" s="3"/>
      <c r="AH18" s="3"/>
      <c r="AI18" s="3"/>
      <c r="AJ18" s="3"/>
    </row>
    <row r="19" spans="1:36" ht="15" customHeight="1" x14ac:dyDescent="0.25">
      <c r="A19" t="s">
        <v>528</v>
      </c>
      <c r="B19" s="3" t="s">
        <v>750</v>
      </c>
      <c r="C19" s="2" t="s">
        <v>524</v>
      </c>
      <c r="D19" s="3" t="s">
        <v>752</v>
      </c>
      <c r="E19" s="30" t="s">
        <v>782</v>
      </c>
      <c r="F19" s="30">
        <v>43</v>
      </c>
      <c r="G19" s="9" t="s">
        <v>658</v>
      </c>
      <c r="H19" s="9">
        <v>16569</v>
      </c>
      <c r="I19" s="3">
        <v>0.97150000000000003</v>
      </c>
      <c r="J19" s="3" t="s">
        <v>482</v>
      </c>
      <c r="K19" s="3" t="s">
        <v>525</v>
      </c>
      <c r="L19" s="3" t="s">
        <v>529</v>
      </c>
      <c r="M19" s="3"/>
      <c r="N19" s="36" t="s">
        <v>806</v>
      </c>
      <c r="O19" s="36"/>
      <c r="S19" s="3"/>
      <c r="T19" s="3"/>
      <c r="U19" s="3"/>
      <c r="V19" s="3"/>
      <c r="W19" s="3"/>
      <c r="X19" s="3"/>
      <c r="Y19" s="3"/>
      <c r="Z19" s="3"/>
      <c r="AA19" s="3"/>
      <c r="AB19" s="3"/>
      <c r="AC19" s="3"/>
      <c r="AD19" s="3"/>
      <c r="AE19" s="3"/>
      <c r="AF19" s="3"/>
      <c r="AG19" s="3"/>
      <c r="AH19" s="3"/>
      <c r="AI19" s="3"/>
      <c r="AJ19" s="3"/>
    </row>
    <row r="20" spans="1:36" ht="15" customHeight="1" x14ac:dyDescent="0.25">
      <c r="A20" t="s">
        <v>530</v>
      </c>
      <c r="B20" s="3" t="s">
        <v>750</v>
      </c>
      <c r="C20" s="2" t="s">
        <v>524</v>
      </c>
      <c r="D20" s="3" t="s">
        <v>753</v>
      </c>
      <c r="E20" s="30" t="s">
        <v>783</v>
      </c>
      <c r="F20" s="30">
        <v>44</v>
      </c>
      <c r="G20" s="9" t="s">
        <v>658</v>
      </c>
      <c r="H20" s="9">
        <v>16569</v>
      </c>
      <c r="I20" s="3">
        <v>0.97540000000000004</v>
      </c>
      <c r="J20" s="3" t="s">
        <v>482</v>
      </c>
      <c r="K20" s="3" t="s">
        <v>525</v>
      </c>
      <c r="L20" s="3" t="s">
        <v>531</v>
      </c>
      <c r="M20" s="3"/>
      <c r="N20" s="36" t="s">
        <v>806</v>
      </c>
      <c r="O20" s="36"/>
      <c r="S20" s="3"/>
      <c r="T20" s="3"/>
      <c r="U20" s="3"/>
      <c r="V20" s="3"/>
      <c r="W20" s="3"/>
      <c r="X20" s="3"/>
      <c r="Y20" s="3"/>
      <c r="Z20" s="3"/>
      <c r="AA20" s="3"/>
      <c r="AB20" s="3"/>
      <c r="AC20" s="3"/>
      <c r="AD20" s="3"/>
      <c r="AE20" s="3"/>
      <c r="AF20" s="3"/>
      <c r="AG20" s="3"/>
      <c r="AH20" s="3"/>
      <c r="AI20" s="3"/>
      <c r="AJ20" s="3"/>
    </row>
    <row r="21" spans="1:36" ht="15" customHeight="1" x14ac:dyDescent="0.25">
      <c r="A21" t="s">
        <v>532</v>
      </c>
      <c r="B21" s="3" t="s">
        <v>737</v>
      </c>
      <c r="C21" s="2" t="s">
        <v>497</v>
      </c>
      <c r="D21" s="3" t="s">
        <v>738</v>
      </c>
      <c r="E21" s="30" t="s">
        <v>772</v>
      </c>
      <c r="F21" s="30">
        <v>32</v>
      </c>
      <c r="G21" s="9" t="s">
        <v>658</v>
      </c>
      <c r="H21" s="9">
        <v>16569</v>
      </c>
      <c r="I21" s="3">
        <v>0.9859</v>
      </c>
      <c r="J21" s="3"/>
      <c r="K21" s="3" t="s">
        <v>498</v>
      </c>
      <c r="L21" s="3" t="s">
        <v>491</v>
      </c>
      <c r="M21" s="3"/>
      <c r="N21" s="36" t="s">
        <v>806</v>
      </c>
      <c r="O21" s="36"/>
      <c r="S21" s="3"/>
      <c r="T21" s="3"/>
      <c r="U21" s="3"/>
      <c r="V21" s="3"/>
      <c r="W21" s="3"/>
      <c r="X21" s="3"/>
      <c r="Y21" s="3"/>
      <c r="Z21" s="3"/>
      <c r="AA21" s="3"/>
      <c r="AB21" s="3"/>
      <c r="AC21" s="3"/>
      <c r="AD21" s="3"/>
      <c r="AE21" s="3"/>
      <c r="AF21" s="3"/>
      <c r="AG21" s="3"/>
      <c r="AH21" s="3"/>
      <c r="AI21" s="3"/>
      <c r="AJ21" s="3"/>
    </row>
    <row r="22" spans="1:36" ht="15" customHeight="1" x14ac:dyDescent="0.25">
      <c r="A22" t="s">
        <v>533</v>
      </c>
      <c r="B22" s="3" t="s">
        <v>737</v>
      </c>
      <c r="C22" s="2" t="s">
        <v>497</v>
      </c>
      <c r="D22" s="3" t="s">
        <v>754</v>
      </c>
      <c r="E22" s="30" t="s">
        <v>784</v>
      </c>
      <c r="F22" s="30">
        <v>33</v>
      </c>
      <c r="G22" s="9" t="s">
        <v>658</v>
      </c>
      <c r="H22" s="9">
        <v>16569</v>
      </c>
      <c r="I22" s="3">
        <v>0.97</v>
      </c>
      <c r="J22" s="3"/>
      <c r="K22" s="3" t="s">
        <v>498</v>
      </c>
      <c r="L22" s="3" t="s">
        <v>534</v>
      </c>
      <c r="M22" s="3"/>
      <c r="N22" s="37" t="s">
        <v>807</v>
      </c>
      <c r="O22" s="3"/>
      <c r="S22" s="3"/>
      <c r="T22" s="3"/>
      <c r="U22" s="3"/>
      <c r="V22" s="3"/>
      <c r="W22" s="3"/>
      <c r="X22" s="3"/>
      <c r="Y22" s="3"/>
      <c r="Z22" s="3"/>
      <c r="AA22" s="3"/>
      <c r="AB22" s="3"/>
      <c r="AC22" s="3"/>
      <c r="AD22" s="3"/>
      <c r="AE22" s="3"/>
      <c r="AF22" s="3"/>
      <c r="AG22" s="3"/>
      <c r="AH22" s="3"/>
      <c r="AI22" s="3"/>
      <c r="AJ22" s="3"/>
    </row>
    <row r="23" spans="1:36" ht="15" customHeight="1" x14ac:dyDescent="0.25">
      <c r="A23" t="s">
        <v>535</v>
      </c>
      <c r="B23" s="3" t="s">
        <v>737</v>
      </c>
      <c r="C23" s="2" t="s">
        <v>497</v>
      </c>
      <c r="D23" s="3" t="s">
        <v>754</v>
      </c>
      <c r="E23" s="30" t="s">
        <v>784</v>
      </c>
      <c r="F23" s="30">
        <v>33</v>
      </c>
      <c r="G23" s="9" t="s">
        <v>658</v>
      </c>
      <c r="H23" s="9">
        <v>16569</v>
      </c>
      <c r="I23" s="3">
        <v>0.97</v>
      </c>
      <c r="J23" s="3"/>
      <c r="K23" s="3" t="s">
        <v>498</v>
      </c>
      <c r="L23" s="3" t="s">
        <v>534</v>
      </c>
      <c r="M23" s="3"/>
      <c r="N23" s="37" t="s">
        <v>807</v>
      </c>
      <c r="O23" s="3"/>
      <c r="S23" s="3"/>
      <c r="T23" s="3"/>
      <c r="U23" s="3"/>
      <c r="V23" s="3"/>
      <c r="W23" s="3"/>
      <c r="X23" s="3"/>
      <c r="Y23" s="3"/>
      <c r="Z23" s="3"/>
      <c r="AA23" s="3"/>
      <c r="AB23" s="3"/>
      <c r="AC23" s="3"/>
      <c r="AD23" s="3"/>
      <c r="AE23" s="3"/>
      <c r="AF23" s="3"/>
      <c r="AG23" s="3"/>
      <c r="AH23" s="3"/>
      <c r="AI23" s="3"/>
      <c r="AJ23" s="3"/>
    </row>
    <row r="24" spans="1:36" ht="15" customHeight="1" x14ac:dyDescent="0.25">
      <c r="A24" t="s">
        <v>536</v>
      </c>
      <c r="B24" s="3" t="s">
        <v>737</v>
      </c>
      <c r="C24" s="2" t="s">
        <v>497</v>
      </c>
      <c r="D24" s="3" t="s">
        <v>738</v>
      </c>
      <c r="E24" s="30" t="s">
        <v>772</v>
      </c>
      <c r="F24" s="30">
        <v>32</v>
      </c>
      <c r="G24" s="9" t="s">
        <v>658</v>
      </c>
      <c r="H24" s="9">
        <v>16569</v>
      </c>
      <c r="I24" s="3">
        <v>0.9859</v>
      </c>
      <c r="J24" s="3"/>
      <c r="K24" s="3" t="s">
        <v>498</v>
      </c>
      <c r="L24" s="3" t="s">
        <v>491</v>
      </c>
      <c r="M24" s="3"/>
      <c r="N24" s="37" t="s">
        <v>807</v>
      </c>
      <c r="O24" s="3"/>
      <c r="S24" s="3"/>
      <c r="T24" s="3"/>
      <c r="U24" s="3"/>
      <c r="V24" s="3"/>
      <c r="W24" s="3"/>
      <c r="X24" s="3"/>
      <c r="Y24" s="3"/>
      <c r="Z24" s="3"/>
      <c r="AA24" s="3"/>
      <c r="AB24" s="3"/>
      <c r="AC24" s="3"/>
      <c r="AD24" s="3"/>
      <c r="AE24" s="3"/>
      <c r="AF24" s="3"/>
      <c r="AG24" s="3"/>
      <c r="AH24" s="3"/>
      <c r="AI24" s="3"/>
      <c r="AJ24" s="3"/>
    </row>
    <row r="25" spans="1:36" ht="15" customHeight="1" x14ac:dyDescent="0.25">
      <c r="A25" t="s">
        <v>537</v>
      </c>
      <c r="B25" s="3" t="s">
        <v>744</v>
      </c>
      <c r="C25" s="2" t="s">
        <v>512</v>
      </c>
      <c r="D25" s="3" t="s">
        <v>755</v>
      </c>
      <c r="E25" s="30" t="s">
        <v>785</v>
      </c>
      <c r="F25" s="30">
        <v>36</v>
      </c>
      <c r="G25" s="9" t="s">
        <v>658</v>
      </c>
      <c r="H25" s="9">
        <v>16569</v>
      </c>
      <c r="I25" s="3">
        <v>0.93489999999999995</v>
      </c>
      <c r="J25" s="3"/>
      <c r="K25" s="3" t="s">
        <v>513</v>
      </c>
      <c r="L25" s="3" t="s">
        <v>538</v>
      </c>
      <c r="M25" s="3" t="s">
        <v>539</v>
      </c>
      <c r="N25" s="37" t="s">
        <v>807</v>
      </c>
      <c r="O25" s="3"/>
      <c r="S25" s="3"/>
      <c r="T25" s="3"/>
      <c r="U25" s="3"/>
      <c r="V25" s="3"/>
      <c r="W25" s="3"/>
      <c r="X25" s="3"/>
      <c r="Y25" s="3"/>
      <c r="Z25" s="3"/>
      <c r="AA25" s="3"/>
      <c r="AB25" s="3"/>
      <c r="AC25" s="3"/>
      <c r="AD25" s="3"/>
      <c r="AE25" s="3"/>
      <c r="AF25" s="3"/>
      <c r="AG25" s="3"/>
      <c r="AH25" s="3"/>
      <c r="AI25" s="3"/>
      <c r="AJ25" s="3"/>
    </row>
    <row r="26" spans="1:36" ht="15" customHeight="1" x14ac:dyDescent="0.25">
      <c r="A26" t="s">
        <v>540</v>
      </c>
      <c r="B26" s="3" t="s">
        <v>737</v>
      </c>
      <c r="C26" s="2" t="s">
        <v>497</v>
      </c>
      <c r="D26" s="3" t="s">
        <v>738</v>
      </c>
      <c r="E26" s="30" t="s">
        <v>772</v>
      </c>
      <c r="F26" s="30">
        <v>32</v>
      </c>
      <c r="G26" s="9" t="s">
        <v>658</v>
      </c>
      <c r="H26" s="9">
        <v>16569</v>
      </c>
      <c r="I26" s="3">
        <v>0.9859</v>
      </c>
      <c r="J26" s="3"/>
      <c r="K26" s="3" t="s">
        <v>498</v>
      </c>
      <c r="L26" s="3" t="s">
        <v>491</v>
      </c>
      <c r="M26" s="3"/>
      <c r="N26" s="37" t="s">
        <v>807</v>
      </c>
      <c r="O26" s="3"/>
      <c r="S26" s="3"/>
      <c r="T26" s="3"/>
      <c r="U26" s="3"/>
      <c r="V26" s="3"/>
      <c r="W26" s="3"/>
      <c r="X26" s="3"/>
      <c r="Y26" s="3"/>
      <c r="Z26" s="3"/>
      <c r="AA26" s="3"/>
      <c r="AB26" s="3"/>
      <c r="AC26" s="3"/>
      <c r="AD26" s="3"/>
      <c r="AE26" s="3"/>
      <c r="AF26" s="3"/>
      <c r="AG26" s="3"/>
      <c r="AH26" s="3"/>
      <c r="AI26" s="3"/>
      <c r="AJ26" s="3"/>
    </row>
    <row r="27" spans="1:36" ht="15" customHeight="1" x14ac:dyDescent="0.25">
      <c r="A27" t="s">
        <v>541</v>
      </c>
      <c r="B27" s="3" t="s">
        <v>737</v>
      </c>
      <c r="C27" s="2" t="s">
        <v>497</v>
      </c>
      <c r="D27" s="3" t="s">
        <v>738</v>
      </c>
      <c r="E27" s="30" t="s">
        <v>772</v>
      </c>
      <c r="F27" s="30">
        <v>32</v>
      </c>
      <c r="G27" s="9" t="s">
        <v>658</v>
      </c>
      <c r="H27" s="9">
        <v>16569</v>
      </c>
      <c r="I27" s="3">
        <v>0.9859</v>
      </c>
      <c r="J27" s="3"/>
      <c r="K27" s="3" t="s">
        <v>498</v>
      </c>
      <c r="L27" s="3" t="s">
        <v>491</v>
      </c>
      <c r="M27" s="3"/>
      <c r="N27" s="37" t="s">
        <v>807</v>
      </c>
      <c r="O27" s="3"/>
      <c r="S27" s="3"/>
      <c r="T27" s="3"/>
      <c r="U27" s="3"/>
      <c r="V27" s="3"/>
      <c r="W27" s="3"/>
      <c r="X27" s="3"/>
      <c r="Y27" s="3"/>
      <c r="Z27" s="3"/>
      <c r="AA27" s="3"/>
      <c r="AB27" s="3"/>
      <c r="AC27" s="3"/>
      <c r="AD27" s="3"/>
      <c r="AE27" s="3"/>
      <c r="AF27" s="3"/>
      <c r="AG27" s="3"/>
      <c r="AH27" s="3"/>
      <c r="AI27" s="3"/>
      <c r="AJ27" s="3"/>
    </row>
    <row r="28" spans="1:36" ht="15" customHeight="1" x14ac:dyDescent="0.25">
      <c r="A28" t="s">
        <v>542</v>
      </c>
      <c r="B28" s="3" t="s">
        <v>737</v>
      </c>
      <c r="C28" s="2" t="s">
        <v>497</v>
      </c>
      <c r="D28" s="3" t="s">
        <v>754</v>
      </c>
      <c r="E28" s="30" t="s">
        <v>784</v>
      </c>
      <c r="F28" s="30">
        <v>33</v>
      </c>
      <c r="G28" s="9" t="s">
        <v>658</v>
      </c>
      <c r="H28" s="9">
        <v>16569</v>
      </c>
      <c r="I28" s="3">
        <v>0.97</v>
      </c>
      <c r="J28" s="3"/>
      <c r="K28" s="3" t="s">
        <v>498</v>
      </c>
      <c r="L28" s="3" t="s">
        <v>534</v>
      </c>
      <c r="M28" s="3"/>
      <c r="N28" s="37" t="s">
        <v>807</v>
      </c>
      <c r="O28" s="3"/>
      <c r="S28" s="3"/>
      <c r="T28" s="3"/>
      <c r="U28" s="3"/>
      <c r="V28" s="3"/>
      <c r="W28" s="3"/>
      <c r="X28" s="3"/>
      <c r="Y28" s="3"/>
      <c r="Z28" s="3"/>
      <c r="AA28" s="3"/>
      <c r="AB28" s="3"/>
      <c r="AC28" s="3"/>
      <c r="AD28" s="3"/>
      <c r="AE28" s="3"/>
      <c r="AF28" s="3"/>
      <c r="AG28" s="3"/>
      <c r="AH28" s="3"/>
      <c r="AI28" s="3"/>
      <c r="AJ28" s="3"/>
    </row>
    <row r="29" spans="1:36" ht="15" customHeight="1" x14ac:dyDescent="0.25">
      <c r="A29" t="s">
        <v>543</v>
      </c>
      <c r="B29" s="3" t="s">
        <v>737</v>
      </c>
      <c r="C29" s="2" t="s">
        <v>497</v>
      </c>
      <c r="D29" s="3" t="s">
        <v>738</v>
      </c>
      <c r="E29" s="30" t="s">
        <v>772</v>
      </c>
      <c r="F29" s="30">
        <v>32</v>
      </c>
      <c r="G29" s="9" t="s">
        <v>658</v>
      </c>
      <c r="H29" s="9">
        <v>16569</v>
      </c>
      <c r="I29" s="3">
        <v>0.9859</v>
      </c>
      <c r="J29" s="3"/>
      <c r="K29" s="3" t="s">
        <v>498</v>
      </c>
      <c r="L29" s="3" t="s">
        <v>491</v>
      </c>
      <c r="M29" s="3"/>
      <c r="N29" s="37" t="s">
        <v>807</v>
      </c>
      <c r="O29" s="3"/>
      <c r="S29" s="3"/>
      <c r="T29" s="3"/>
      <c r="U29" s="3"/>
      <c r="V29" s="3"/>
      <c r="W29" s="3"/>
      <c r="X29" s="3"/>
      <c r="Y29" s="3"/>
      <c r="Z29" s="3"/>
      <c r="AA29" s="3"/>
      <c r="AB29" s="3"/>
      <c r="AC29" s="3"/>
      <c r="AD29" s="3"/>
      <c r="AE29" s="3"/>
      <c r="AF29" s="3"/>
      <c r="AG29" s="3"/>
      <c r="AH29" s="3"/>
      <c r="AI29" s="3"/>
      <c r="AJ29" s="3"/>
    </row>
    <row r="30" spans="1:36" ht="15" customHeight="1" x14ac:dyDescent="0.25">
      <c r="A30" t="s">
        <v>544</v>
      </c>
      <c r="B30" s="3" t="s">
        <v>744</v>
      </c>
      <c r="C30" s="2" t="s">
        <v>512</v>
      </c>
      <c r="D30" s="3" t="s">
        <v>745</v>
      </c>
      <c r="E30" s="30" t="s">
        <v>776</v>
      </c>
      <c r="F30" s="30">
        <v>33</v>
      </c>
      <c r="G30" s="9" t="s">
        <v>658</v>
      </c>
      <c r="H30" s="9">
        <v>16569</v>
      </c>
      <c r="I30" s="3">
        <v>0.98609999999999998</v>
      </c>
      <c r="J30" s="3"/>
      <c r="K30" s="3" t="s">
        <v>513</v>
      </c>
      <c r="L30" s="3" t="s">
        <v>491</v>
      </c>
      <c r="M30" s="3"/>
      <c r="N30" s="37" t="s">
        <v>807</v>
      </c>
      <c r="O30" s="3"/>
      <c r="S30" s="3"/>
      <c r="T30" s="3"/>
      <c r="U30" s="3"/>
      <c r="V30" s="3"/>
      <c r="W30" s="3"/>
      <c r="X30" s="3"/>
      <c r="Y30" s="3"/>
      <c r="Z30" s="3"/>
      <c r="AA30" s="3"/>
      <c r="AB30" s="3"/>
      <c r="AC30" s="3"/>
      <c r="AD30" s="3"/>
      <c r="AE30" s="3"/>
      <c r="AF30" s="3"/>
      <c r="AG30" s="3"/>
      <c r="AH30" s="3"/>
      <c r="AI30" s="3"/>
      <c r="AJ30" s="3"/>
    </row>
    <row r="31" spans="1:36" ht="15" customHeight="1" x14ac:dyDescent="0.25">
      <c r="A31" t="s">
        <v>545</v>
      </c>
      <c r="B31" s="3" t="s">
        <v>737</v>
      </c>
      <c r="C31" s="2" t="s">
        <v>497</v>
      </c>
      <c r="D31" s="3" t="s">
        <v>738</v>
      </c>
      <c r="E31" s="30" t="s">
        <v>772</v>
      </c>
      <c r="F31" s="30">
        <v>32</v>
      </c>
      <c r="G31" s="9" t="s">
        <v>658</v>
      </c>
      <c r="H31" s="9">
        <v>16569</v>
      </c>
      <c r="I31" s="3">
        <v>0.9859</v>
      </c>
      <c r="J31" s="3"/>
      <c r="K31" s="3" t="s">
        <v>498</v>
      </c>
      <c r="L31" s="3" t="s">
        <v>491</v>
      </c>
      <c r="M31" s="3"/>
      <c r="N31" s="37" t="s">
        <v>807</v>
      </c>
      <c r="O31" s="3"/>
      <c r="S31" s="3"/>
      <c r="T31" s="3"/>
      <c r="U31" s="3"/>
      <c r="V31" s="3"/>
      <c r="W31" s="3"/>
      <c r="X31" s="3"/>
      <c r="Y31" s="3"/>
      <c r="Z31" s="3"/>
      <c r="AA31" s="3"/>
      <c r="AB31" s="3"/>
      <c r="AC31" s="3"/>
      <c r="AD31" s="3"/>
      <c r="AE31" s="3"/>
      <c r="AF31" s="3"/>
      <c r="AG31" s="3"/>
      <c r="AH31" s="3"/>
      <c r="AI31" s="3"/>
      <c r="AJ31" s="3"/>
    </row>
    <row r="32" spans="1:36" ht="15" customHeight="1" x14ac:dyDescent="0.25">
      <c r="A32" t="s">
        <v>546</v>
      </c>
      <c r="B32" s="3" t="s">
        <v>739</v>
      </c>
      <c r="C32" s="2" t="s">
        <v>500</v>
      </c>
      <c r="D32" s="3" t="s">
        <v>756</v>
      </c>
      <c r="E32" s="30" t="s">
        <v>786</v>
      </c>
      <c r="F32" s="30">
        <v>33</v>
      </c>
      <c r="G32" s="9" t="s">
        <v>658</v>
      </c>
      <c r="H32" s="9">
        <v>16569</v>
      </c>
      <c r="I32" s="3">
        <v>0.98599999999999999</v>
      </c>
      <c r="J32" s="3"/>
      <c r="K32" s="3" t="s">
        <v>501</v>
      </c>
      <c r="L32" s="3" t="s">
        <v>547</v>
      </c>
      <c r="M32" s="3"/>
      <c r="N32" s="37" t="s">
        <v>807</v>
      </c>
      <c r="O32" s="3"/>
      <c r="S32" s="3"/>
      <c r="T32" s="3"/>
      <c r="U32" s="3"/>
      <c r="V32" s="3"/>
      <c r="W32" s="3"/>
      <c r="X32" s="3"/>
      <c r="Y32" s="3"/>
      <c r="Z32" s="3"/>
      <c r="AA32" s="3"/>
      <c r="AB32" s="3"/>
      <c r="AC32" s="3"/>
      <c r="AD32" s="3"/>
      <c r="AE32" s="3"/>
      <c r="AF32" s="3"/>
      <c r="AG32" s="3"/>
      <c r="AH32" s="3"/>
      <c r="AI32" s="3"/>
      <c r="AJ32" s="3"/>
    </row>
    <row r="33" spans="1:36" ht="15" customHeight="1" x14ac:dyDescent="0.25">
      <c r="A33" t="s">
        <v>548</v>
      </c>
      <c r="B33" s="3" t="s">
        <v>739</v>
      </c>
      <c r="C33" s="2" t="s">
        <v>500</v>
      </c>
      <c r="D33" s="3" t="s">
        <v>756</v>
      </c>
      <c r="E33" s="30" t="s">
        <v>786</v>
      </c>
      <c r="F33" s="30">
        <v>33</v>
      </c>
      <c r="G33" s="9" t="s">
        <v>658</v>
      </c>
      <c r="H33" s="9">
        <v>16569</v>
      </c>
      <c r="I33" s="3">
        <v>0.98599999999999999</v>
      </c>
      <c r="J33" s="3"/>
      <c r="K33" s="3" t="s">
        <v>501</v>
      </c>
      <c r="L33" s="3" t="s">
        <v>547</v>
      </c>
      <c r="M33" s="3"/>
      <c r="N33" s="37" t="s">
        <v>807</v>
      </c>
      <c r="O33" s="3"/>
      <c r="S33" s="3"/>
      <c r="T33" s="3"/>
      <c r="U33" s="3"/>
      <c r="V33" s="3"/>
      <c r="W33" s="3"/>
      <c r="X33" s="3"/>
      <c r="Y33" s="3"/>
      <c r="Z33" s="3"/>
      <c r="AA33" s="3"/>
      <c r="AB33" s="3"/>
      <c r="AC33" s="3"/>
      <c r="AD33" s="3"/>
      <c r="AE33" s="3"/>
      <c r="AF33" s="3"/>
      <c r="AG33" s="3"/>
      <c r="AH33" s="3"/>
      <c r="AI33" s="3"/>
      <c r="AJ33" s="3"/>
    </row>
    <row r="34" spans="1:36" ht="15" customHeight="1" x14ac:dyDescent="0.25">
      <c r="A34" t="s">
        <v>549</v>
      </c>
      <c r="B34" s="3" t="s">
        <v>737</v>
      </c>
      <c r="C34" s="2" t="s">
        <v>497</v>
      </c>
      <c r="D34" s="3" t="s">
        <v>738</v>
      </c>
      <c r="E34" s="30" t="s">
        <v>772</v>
      </c>
      <c r="F34" s="30">
        <v>32</v>
      </c>
      <c r="G34" s="9" t="s">
        <v>658</v>
      </c>
      <c r="H34" s="9">
        <v>16569</v>
      </c>
      <c r="I34" s="3">
        <v>0.9859</v>
      </c>
      <c r="J34" s="3"/>
      <c r="K34" s="3" t="s">
        <v>498</v>
      </c>
      <c r="L34" s="3" t="s">
        <v>491</v>
      </c>
      <c r="M34" s="3"/>
      <c r="N34" s="37" t="s">
        <v>807</v>
      </c>
      <c r="O34" s="3"/>
      <c r="S34" s="3"/>
      <c r="T34" s="3"/>
      <c r="U34" s="3"/>
      <c r="V34" s="3"/>
      <c r="W34" s="3"/>
      <c r="X34" s="3"/>
      <c r="Y34" s="3"/>
      <c r="Z34" s="3"/>
      <c r="AA34" s="3"/>
      <c r="AB34" s="3"/>
      <c r="AC34" s="3"/>
      <c r="AD34" s="3"/>
      <c r="AE34" s="3"/>
      <c r="AF34" s="3"/>
      <c r="AG34" s="3"/>
      <c r="AH34" s="3"/>
      <c r="AI34" s="3"/>
      <c r="AJ34" s="3"/>
    </row>
    <row r="35" spans="1:36" ht="15" customHeight="1" x14ac:dyDescent="0.25">
      <c r="A35" t="s">
        <v>550</v>
      </c>
      <c r="B35" s="3" t="s">
        <v>757</v>
      </c>
      <c r="C35" s="2" t="s">
        <v>551</v>
      </c>
      <c r="D35" s="3" t="s">
        <v>758</v>
      </c>
      <c r="E35" s="30" t="s">
        <v>787</v>
      </c>
      <c r="F35" s="30">
        <v>40</v>
      </c>
      <c r="G35" s="9" t="s">
        <v>658</v>
      </c>
      <c r="H35" s="9">
        <v>16569</v>
      </c>
      <c r="I35" s="3">
        <v>1</v>
      </c>
      <c r="J35" s="3"/>
      <c r="K35" s="3" t="s">
        <v>552</v>
      </c>
      <c r="L35" s="3" t="s">
        <v>553</v>
      </c>
      <c r="M35" s="3" t="s">
        <v>227</v>
      </c>
      <c r="N35" s="37" t="s">
        <v>807</v>
      </c>
      <c r="O35" s="3"/>
      <c r="S35" s="3"/>
      <c r="T35" s="3"/>
      <c r="U35" s="3"/>
      <c r="V35" s="3"/>
      <c r="W35" s="3"/>
      <c r="X35" s="3"/>
      <c r="Y35" s="3"/>
      <c r="Z35" s="3"/>
      <c r="AA35" s="3"/>
      <c r="AB35" s="3"/>
      <c r="AC35" s="3"/>
      <c r="AD35" s="3"/>
      <c r="AE35" s="3"/>
      <c r="AF35" s="3"/>
      <c r="AG35" s="3"/>
      <c r="AH35" s="3"/>
      <c r="AI35" s="3"/>
      <c r="AJ35" s="3"/>
    </row>
    <row r="36" spans="1:36" ht="15" customHeight="1" x14ac:dyDescent="0.25">
      <c r="A36" t="s">
        <v>554</v>
      </c>
      <c r="B36" s="3" t="s">
        <v>739</v>
      </c>
      <c r="C36" s="2" t="s">
        <v>500</v>
      </c>
      <c r="D36" s="3" t="s">
        <v>759</v>
      </c>
      <c r="E36" s="30" t="s">
        <v>788</v>
      </c>
      <c r="F36" s="30">
        <v>31</v>
      </c>
      <c r="G36" s="9" t="s">
        <v>658</v>
      </c>
      <c r="H36" s="9">
        <v>16569</v>
      </c>
      <c r="I36" s="3">
        <v>0.98750000000000004</v>
      </c>
      <c r="J36" s="3"/>
      <c r="K36" s="3" t="s">
        <v>501</v>
      </c>
      <c r="L36" s="3" t="s">
        <v>555</v>
      </c>
      <c r="M36" s="3"/>
      <c r="N36" s="37" t="s">
        <v>808</v>
      </c>
      <c r="O36" s="3"/>
      <c r="S36" s="3"/>
      <c r="T36" s="3"/>
      <c r="U36" s="3"/>
      <c r="V36" s="3"/>
      <c r="W36" s="3"/>
      <c r="X36" s="3"/>
      <c r="Y36" s="3"/>
      <c r="Z36" s="3"/>
      <c r="AA36" s="3"/>
      <c r="AB36" s="3"/>
      <c r="AC36" s="3"/>
      <c r="AD36" s="3"/>
      <c r="AE36" s="3"/>
      <c r="AF36" s="3"/>
      <c r="AG36" s="3"/>
      <c r="AH36" s="3"/>
      <c r="AI36" s="3"/>
      <c r="AJ36" s="3"/>
    </row>
    <row r="37" spans="1:36" ht="15" customHeight="1" x14ac:dyDescent="0.25">
      <c r="A37" t="s">
        <v>556</v>
      </c>
      <c r="B37" s="3" t="s">
        <v>739</v>
      </c>
      <c r="C37" s="2" t="s">
        <v>500</v>
      </c>
      <c r="D37" s="3" t="s">
        <v>760</v>
      </c>
      <c r="E37" s="30" t="s">
        <v>789</v>
      </c>
      <c r="F37" s="30">
        <v>32</v>
      </c>
      <c r="G37" s="9" t="s">
        <v>658</v>
      </c>
      <c r="H37" s="9">
        <v>16569</v>
      </c>
      <c r="I37" s="3">
        <v>0.97050000000000003</v>
      </c>
      <c r="J37" s="3"/>
      <c r="K37" s="3" t="s">
        <v>501</v>
      </c>
      <c r="L37" s="3" t="s">
        <v>557</v>
      </c>
      <c r="M37" s="3" t="s">
        <v>558</v>
      </c>
      <c r="N37" s="37" t="s">
        <v>808</v>
      </c>
      <c r="O37" s="3"/>
      <c r="S37" s="3"/>
      <c r="T37" s="3"/>
      <c r="U37" s="3"/>
      <c r="V37" s="3"/>
      <c r="W37" s="3"/>
      <c r="X37" s="3"/>
      <c r="Y37" s="3"/>
      <c r="Z37" s="3"/>
      <c r="AA37" s="3"/>
      <c r="AB37" s="3"/>
      <c r="AC37" s="3"/>
      <c r="AD37" s="3"/>
      <c r="AE37" s="3"/>
      <c r="AF37" s="3"/>
      <c r="AG37" s="3"/>
      <c r="AH37" s="3"/>
      <c r="AI37" s="3"/>
      <c r="AJ37" s="3"/>
    </row>
    <row r="38" spans="1:36" ht="15" customHeight="1" x14ac:dyDescent="0.25">
      <c r="A38" t="s">
        <v>559</v>
      </c>
      <c r="B38" s="3" t="s">
        <v>739</v>
      </c>
      <c r="C38" s="2" t="s">
        <v>500</v>
      </c>
      <c r="D38" s="3" t="s">
        <v>759</v>
      </c>
      <c r="E38" s="30" t="s">
        <v>788</v>
      </c>
      <c r="F38" s="30">
        <v>31</v>
      </c>
      <c r="G38" s="9" t="s">
        <v>658</v>
      </c>
      <c r="H38" s="9">
        <v>16569</v>
      </c>
      <c r="I38" s="3">
        <v>0.98750000000000004</v>
      </c>
      <c r="J38" s="3"/>
      <c r="K38" s="3" t="s">
        <v>501</v>
      </c>
      <c r="L38" s="3" t="s">
        <v>555</v>
      </c>
      <c r="M38" s="3"/>
      <c r="N38" s="37" t="s">
        <v>808</v>
      </c>
      <c r="O38" s="3"/>
      <c r="S38" s="3"/>
      <c r="T38" s="3"/>
      <c r="U38" s="3"/>
      <c r="V38" s="3"/>
      <c r="W38" s="3"/>
      <c r="X38" s="3"/>
      <c r="Y38" s="3"/>
      <c r="Z38" s="3"/>
      <c r="AA38" s="3"/>
      <c r="AB38" s="3"/>
      <c r="AC38" s="3"/>
      <c r="AD38" s="3"/>
      <c r="AE38" s="3"/>
      <c r="AF38" s="3"/>
      <c r="AG38" s="3"/>
      <c r="AH38" s="3"/>
      <c r="AI38" s="3"/>
      <c r="AJ38" s="3"/>
    </row>
    <row r="39" spans="1:36" ht="15" customHeight="1" x14ac:dyDescent="0.25">
      <c r="A39" t="s">
        <v>560</v>
      </c>
      <c r="B39" s="3" t="s">
        <v>739</v>
      </c>
      <c r="C39" s="2" t="s">
        <v>500</v>
      </c>
      <c r="D39" s="3" t="s">
        <v>759</v>
      </c>
      <c r="E39" s="30" t="s">
        <v>788</v>
      </c>
      <c r="F39" s="30">
        <v>31</v>
      </c>
      <c r="G39" s="9" t="s">
        <v>658</v>
      </c>
      <c r="H39" s="9">
        <v>16569</v>
      </c>
      <c r="I39" s="3">
        <v>0.98750000000000004</v>
      </c>
      <c r="J39" s="3"/>
      <c r="K39" s="3" t="s">
        <v>501</v>
      </c>
      <c r="L39" s="3" t="s">
        <v>555</v>
      </c>
      <c r="M39" s="3"/>
      <c r="N39" s="37" t="s">
        <v>808</v>
      </c>
      <c r="O39" s="3"/>
      <c r="S39" s="3"/>
      <c r="T39" s="3"/>
      <c r="U39" s="3"/>
      <c r="V39" s="3"/>
      <c r="W39" s="3"/>
      <c r="X39" s="3"/>
      <c r="Y39" s="3"/>
      <c r="Z39" s="3"/>
      <c r="AA39" s="3"/>
      <c r="AB39" s="3"/>
      <c r="AC39" s="3"/>
      <c r="AD39" s="3"/>
      <c r="AE39" s="3"/>
      <c r="AF39" s="3"/>
      <c r="AG39" s="3"/>
      <c r="AH39" s="3"/>
      <c r="AI39" s="3"/>
      <c r="AJ39" s="3"/>
    </row>
    <row r="40" spans="1:36" ht="15" customHeight="1" x14ac:dyDescent="0.25">
      <c r="A40" t="s">
        <v>561</v>
      </c>
      <c r="B40" s="3" t="s">
        <v>739</v>
      </c>
      <c r="C40" s="2" t="s">
        <v>500</v>
      </c>
      <c r="D40" s="3" t="s">
        <v>761</v>
      </c>
      <c r="E40" s="30" t="s">
        <v>790</v>
      </c>
      <c r="F40" s="30">
        <v>30</v>
      </c>
      <c r="G40" s="9" t="s">
        <v>658</v>
      </c>
      <c r="H40" s="9">
        <v>16569</v>
      </c>
      <c r="I40" s="3">
        <v>1</v>
      </c>
      <c r="J40" s="3"/>
      <c r="K40" s="3" t="s">
        <v>501</v>
      </c>
      <c r="L40" s="3" t="s">
        <v>562</v>
      </c>
      <c r="M40" s="3"/>
      <c r="N40" s="37" t="s">
        <v>808</v>
      </c>
      <c r="O40" s="3"/>
      <c r="S40" s="3"/>
      <c r="T40" s="3"/>
      <c r="U40" s="3"/>
      <c r="V40" s="3"/>
      <c r="W40" s="3"/>
      <c r="X40" s="3"/>
      <c r="Y40" s="3"/>
      <c r="Z40" s="3"/>
      <c r="AA40" s="3"/>
      <c r="AB40" s="3"/>
      <c r="AC40" s="3"/>
      <c r="AD40" s="3"/>
      <c r="AE40" s="3"/>
      <c r="AF40" s="3"/>
      <c r="AG40" s="3"/>
      <c r="AH40" s="3"/>
      <c r="AI40" s="3"/>
      <c r="AJ40" s="3"/>
    </row>
    <row r="41" spans="1:36" ht="15" customHeight="1" x14ac:dyDescent="0.25">
      <c r="A41" t="s">
        <v>563</v>
      </c>
      <c r="B41" s="3" t="s">
        <v>739</v>
      </c>
      <c r="C41" s="2" t="s">
        <v>500</v>
      </c>
      <c r="D41" s="3" t="s">
        <v>760</v>
      </c>
      <c r="E41" s="30" t="s">
        <v>789</v>
      </c>
      <c r="F41" s="30">
        <v>32</v>
      </c>
      <c r="G41" s="9" t="s">
        <v>658</v>
      </c>
      <c r="H41" s="9">
        <v>16569</v>
      </c>
      <c r="I41" s="3">
        <v>0.97050000000000003</v>
      </c>
      <c r="J41" s="3"/>
      <c r="K41" s="3" t="s">
        <v>501</v>
      </c>
      <c r="L41" s="3" t="s">
        <v>557</v>
      </c>
      <c r="M41" s="3" t="s">
        <v>558</v>
      </c>
      <c r="N41" s="37" t="s">
        <v>808</v>
      </c>
      <c r="O41" s="3"/>
      <c r="S41" s="3"/>
      <c r="T41" s="3"/>
      <c r="U41" s="3"/>
      <c r="V41" s="3"/>
      <c r="W41" s="3"/>
      <c r="X41" s="3"/>
      <c r="Y41" s="3"/>
      <c r="Z41" s="3"/>
      <c r="AA41" s="3"/>
      <c r="AB41" s="3"/>
      <c r="AC41" s="3"/>
      <c r="AD41" s="3"/>
      <c r="AE41" s="3"/>
      <c r="AF41" s="3"/>
      <c r="AG41" s="3"/>
      <c r="AH41" s="3"/>
      <c r="AI41" s="3"/>
      <c r="AJ41" s="3"/>
    </row>
    <row r="42" spans="1:36" ht="15" customHeight="1" x14ac:dyDescent="0.25">
      <c r="A42" t="s">
        <v>564</v>
      </c>
      <c r="B42" s="3" t="s">
        <v>739</v>
      </c>
      <c r="C42" s="2" t="s">
        <v>500</v>
      </c>
      <c r="D42" s="3" t="s">
        <v>760</v>
      </c>
      <c r="E42" s="30" t="s">
        <v>789</v>
      </c>
      <c r="F42" s="30">
        <v>32</v>
      </c>
      <c r="G42" s="9" t="s">
        <v>658</v>
      </c>
      <c r="H42" s="9">
        <v>16569</v>
      </c>
      <c r="I42" s="3">
        <v>0.97050000000000003</v>
      </c>
      <c r="J42" s="3"/>
      <c r="K42" s="3" t="s">
        <v>501</v>
      </c>
      <c r="L42" s="3" t="s">
        <v>557</v>
      </c>
      <c r="M42" s="3" t="s">
        <v>558</v>
      </c>
      <c r="N42" s="37" t="s">
        <v>808</v>
      </c>
      <c r="O42" s="3"/>
      <c r="S42" s="3"/>
      <c r="T42" s="3"/>
      <c r="U42" s="3"/>
      <c r="V42" s="3"/>
      <c r="W42" s="3"/>
      <c r="X42" s="3"/>
      <c r="Y42" s="3"/>
      <c r="Z42" s="3"/>
      <c r="AA42" s="3"/>
      <c r="AB42" s="3"/>
      <c r="AC42" s="3"/>
      <c r="AD42" s="3"/>
      <c r="AE42" s="3"/>
      <c r="AF42" s="3"/>
      <c r="AG42" s="3"/>
      <c r="AH42" s="3"/>
      <c r="AI42" s="3"/>
      <c r="AJ42" s="3"/>
    </row>
    <row r="43" spans="1:36" ht="15" customHeight="1" x14ac:dyDescent="0.25">
      <c r="A43" t="s">
        <v>565</v>
      </c>
      <c r="B43" s="3" t="s">
        <v>739</v>
      </c>
      <c r="C43" s="2" t="s">
        <v>500</v>
      </c>
      <c r="D43" s="3" t="s">
        <v>761</v>
      </c>
      <c r="E43" s="30" t="s">
        <v>790</v>
      </c>
      <c r="F43" s="30">
        <v>30</v>
      </c>
      <c r="G43" s="9" t="s">
        <v>658</v>
      </c>
      <c r="H43" s="9">
        <v>16569</v>
      </c>
      <c r="I43" s="3">
        <v>1</v>
      </c>
      <c r="J43" s="3"/>
      <c r="K43" s="3" t="s">
        <v>501</v>
      </c>
      <c r="L43" s="3" t="s">
        <v>562</v>
      </c>
      <c r="M43" s="3"/>
      <c r="N43" s="37" t="s">
        <v>808</v>
      </c>
      <c r="O43" s="3"/>
      <c r="S43" s="3"/>
      <c r="T43" s="3"/>
      <c r="U43" s="3"/>
      <c r="V43" s="3"/>
      <c r="W43" s="3"/>
      <c r="X43" s="3"/>
      <c r="Y43" s="3"/>
      <c r="Z43" s="3"/>
      <c r="AA43" s="3"/>
      <c r="AB43" s="3"/>
      <c r="AC43" s="3"/>
      <c r="AD43" s="3"/>
      <c r="AE43" s="3"/>
      <c r="AF43" s="3"/>
      <c r="AG43" s="3"/>
      <c r="AH43" s="3"/>
      <c r="AI43" s="3"/>
      <c r="AJ43" s="3"/>
    </row>
    <row r="44" spans="1:36" ht="15" customHeight="1" x14ac:dyDescent="0.25">
      <c r="A44" t="s">
        <v>566</v>
      </c>
      <c r="B44" s="3" t="s">
        <v>737</v>
      </c>
      <c r="C44" s="2" t="s">
        <v>497</v>
      </c>
      <c r="D44" s="3" t="s">
        <v>762</v>
      </c>
      <c r="E44" s="30" t="s">
        <v>791</v>
      </c>
      <c r="F44" s="30">
        <v>32</v>
      </c>
      <c r="G44" s="9" t="s">
        <v>658</v>
      </c>
      <c r="H44" s="9">
        <v>16569</v>
      </c>
      <c r="I44" s="3">
        <v>0.98380000000000001</v>
      </c>
      <c r="J44" s="3"/>
      <c r="K44" s="3" t="s">
        <v>498</v>
      </c>
      <c r="L44" s="3" t="s">
        <v>567</v>
      </c>
      <c r="M44" s="3"/>
      <c r="N44" s="37" t="s">
        <v>808</v>
      </c>
      <c r="O44" s="3"/>
      <c r="S44" s="3"/>
      <c r="T44" s="3"/>
      <c r="U44" s="3"/>
      <c r="V44" s="3"/>
      <c r="W44" s="3"/>
      <c r="X44" s="3"/>
      <c r="Y44" s="3"/>
      <c r="Z44" s="3"/>
      <c r="AA44" s="3"/>
      <c r="AB44" s="3"/>
      <c r="AC44" s="3"/>
      <c r="AD44" s="3"/>
      <c r="AE44" s="3"/>
      <c r="AF44" s="3"/>
      <c r="AG44" s="3"/>
      <c r="AH44" s="3"/>
      <c r="AI44" s="3"/>
      <c r="AJ44" s="3"/>
    </row>
    <row r="45" spans="1:36" ht="15" customHeight="1" x14ac:dyDescent="0.25">
      <c r="A45" t="s">
        <v>568</v>
      </c>
      <c r="B45" s="3" t="s">
        <v>737</v>
      </c>
      <c r="C45" s="2" t="s">
        <v>497</v>
      </c>
      <c r="D45" s="3" t="s">
        <v>763</v>
      </c>
      <c r="E45" s="30" t="s">
        <v>792</v>
      </c>
      <c r="F45" s="30">
        <v>32</v>
      </c>
      <c r="G45" s="9" t="s">
        <v>658</v>
      </c>
      <c r="H45" s="9">
        <v>16569</v>
      </c>
      <c r="I45" s="3">
        <v>0.96379999999999999</v>
      </c>
      <c r="J45" s="3"/>
      <c r="K45" s="3" t="s">
        <v>498</v>
      </c>
      <c r="L45" s="3" t="s">
        <v>569</v>
      </c>
      <c r="M45" s="3"/>
      <c r="N45" s="37" t="s">
        <v>808</v>
      </c>
      <c r="O45" s="3"/>
      <c r="S45" s="3"/>
      <c r="T45" s="3"/>
      <c r="U45" s="3"/>
      <c r="V45" s="3"/>
      <c r="W45" s="3"/>
      <c r="X45" s="3"/>
      <c r="Y45" s="3"/>
      <c r="Z45" s="3"/>
      <c r="AA45" s="3"/>
      <c r="AB45" s="3"/>
      <c r="AC45" s="3"/>
      <c r="AD45" s="3"/>
      <c r="AE45" s="3"/>
      <c r="AF45" s="3"/>
      <c r="AG45" s="3"/>
      <c r="AH45" s="3"/>
      <c r="AI45" s="3"/>
      <c r="AJ45" s="3"/>
    </row>
    <row r="46" spans="1:36" ht="15" customHeight="1" x14ac:dyDescent="0.25">
      <c r="A46" t="s">
        <v>570</v>
      </c>
      <c r="B46" s="3" t="s">
        <v>764</v>
      </c>
      <c r="C46" s="2" t="s">
        <v>571</v>
      </c>
      <c r="D46" s="3" t="s">
        <v>765</v>
      </c>
      <c r="E46" s="30" t="s">
        <v>793</v>
      </c>
      <c r="F46" s="30">
        <v>42</v>
      </c>
      <c r="G46" s="9" t="s">
        <v>658</v>
      </c>
      <c r="H46" s="9">
        <v>16569</v>
      </c>
      <c r="I46" s="3">
        <v>0.97729999999999995</v>
      </c>
      <c r="J46" s="3" t="s">
        <v>224</v>
      </c>
      <c r="K46" s="3" t="s">
        <v>572</v>
      </c>
      <c r="L46" s="3" t="s">
        <v>573</v>
      </c>
      <c r="M46" s="3"/>
      <c r="N46" s="37" t="s">
        <v>808</v>
      </c>
      <c r="O46" s="3"/>
      <c r="S46" s="3"/>
      <c r="T46" s="3"/>
      <c r="U46" s="3"/>
      <c r="V46" s="3"/>
      <c r="W46" s="3"/>
      <c r="X46" s="3"/>
      <c r="Y46" s="3"/>
      <c r="Z46" s="3"/>
      <c r="AA46" s="3"/>
      <c r="AB46" s="3"/>
      <c r="AC46" s="3"/>
      <c r="AD46" s="3"/>
      <c r="AE46" s="3"/>
      <c r="AF46" s="3"/>
      <c r="AG46" s="3"/>
      <c r="AH46" s="3"/>
      <c r="AI46" s="3"/>
      <c r="AJ46" s="3"/>
    </row>
    <row r="47" spans="1:36" ht="15" customHeight="1" x14ac:dyDescent="0.25">
      <c r="A47" t="s">
        <v>574</v>
      </c>
      <c r="B47" s="3" t="s">
        <v>750</v>
      </c>
      <c r="C47" s="2" t="s">
        <v>524</v>
      </c>
      <c r="D47" s="3" t="s">
        <v>766</v>
      </c>
      <c r="E47" s="30" t="s">
        <v>794</v>
      </c>
      <c r="F47" s="30">
        <v>40</v>
      </c>
      <c r="G47" s="9" t="s">
        <v>658</v>
      </c>
      <c r="H47" s="9">
        <v>16569</v>
      </c>
      <c r="I47" s="3">
        <v>0.99170000000000003</v>
      </c>
      <c r="J47" s="3" t="s">
        <v>482</v>
      </c>
      <c r="K47" s="3" t="s">
        <v>525</v>
      </c>
      <c r="L47" s="3" t="s">
        <v>575</v>
      </c>
      <c r="M47" s="3" t="s">
        <v>576</v>
      </c>
      <c r="N47" s="37" t="s">
        <v>808</v>
      </c>
      <c r="O47" s="3"/>
      <c r="S47" s="3"/>
      <c r="T47" s="3"/>
      <c r="U47" s="3"/>
      <c r="V47" s="3"/>
      <c r="W47" s="3"/>
      <c r="X47" s="3"/>
      <c r="Y47" s="3"/>
      <c r="Z47" s="3"/>
      <c r="AA47" s="3"/>
      <c r="AB47" s="3"/>
      <c r="AC47" s="3"/>
      <c r="AD47" s="3"/>
      <c r="AE47" s="3"/>
      <c r="AF47" s="3"/>
      <c r="AG47" s="3"/>
      <c r="AH47" s="3"/>
      <c r="AI47" s="3"/>
      <c r="AJ47" s="3"/>
    </row>
    <row r="48" spans="1:36" ht="15" customHeight="1" x14ac:dyDescent="0.25">
      <c r="A48" t="s">
        <v>577</v>
      </c>
      <c r="B48" s="3" t="s">
        <v>750</v>
      </c>
      <c r="C48" s="2" t="s">
        <v>524</v>
      </c>
      <c r="D48" s="3" t="s">
        <v>767</v>
      </c>
      <c r="E48" s="30" t="s">
        <v>795</v>
      </c>
      <c r="F48" s="30">
        <v>40</v>
      </c>
      <c r="G48" s="9" t="s">
        <v>658</v>
      </c>
      <c r="H48" s="9">
        <v>16569</v>
      </c>
      <c r="I48" s="3">
        <v>0.98080000000000001</v>
      </c>
      <c r="J48" s="3" t="s">
        <v>482</v>
      </c>
      <c r="K48" s="3" t="s">
        <v>525</v>
      </c>
      <c r="L48" s="3" t="s">
        <v>578</v>
      </c>
      <c r="M48" s="3"/>
      <c r="N48" s="37" t="s">
        <v>808</v>
      </c>
      <c r="O48" s="3"/>
      <c r="S48" s="3"/>
      <c r="T48" s="3"/>
      <c r="U48" s="3"/>
      <c r="V48" s="3"/>
      <c r="W48" s="3"/>
      <c r="X48" s="3"/>
      <c r="Y48" s="3"/>
      <c r="Z48" s="3"/>
      <c r="AA48" s="3"/>
      <c r="AB48" s="3"/>
      <c r="AC48" s="3"/>
      <c r="AD48" s="3"/>
      <c r="AE48" s="3"/>
      <c r="AF48" s="3"/>
      <c r="AG48" s="3"/>
      <c r="AH48" s="3"/>
      <c r="AI48" s="3"/>
      <c r="AJ48" s="3"/>
    </row>
    <row r="49" spans="1:36" ht="15" customHeight="1" x14ac:dyDescent="0.25">
      <c r="A49" t="s">
        <v>579</v>
      </c>
      <c r="B49" s="3" t="s">
        <v>750</v>
      </c>
      <c r="C49" s="2" t="s">
        <v>524</v>
      </c>
      <c r="D49" s="3" t="s">
        <v>767</v>
      </c>
      <c r="E49" s="30" t="s">
        <v>795</v>
      </c>
      <c r="F49" s="30">
        <v>40</v>
      </c>
      <c r="G49" s="9" t="s">
        <v>658</v>
      </c>
      <c r="H49" s="9">
        <v>16569</v>
      </c>
      <c r="I49" s="3">
        <v>0.98080000000000001</v>
      </c>
      <c r="J49" s="3" t="s">
        <v>482</v>
      </c>
      <c r="K49" s="3" t="s">
        <v>525</v>
      </c>
      <c r="L49" s="3" t="s">
        <v>578</v>
      </c>
      <c r="M49" s="3"/>
      <c r="N49" s="37" t="s">
        <v>808</v>
      </c>
      <c r="O49" s="3"/>
      <c r="S49" s="3"/>
      <c r="T49" s="3"/>
      <c r="U49" s="3"/>
      <c r="V49" s="3"/>
      <c r="W49" s="3"/>
      <c r="X49" s="3"/>
      <c r="Y49" s="3"/>
      <c r="Z49" s="3"/>
      <c r="AA49" s="3"/>
      <c r="AB49" s="3"/>
      <c r="AC49" s="3"/>
      <c r="AD49" s="3"/>
      <c r="AE49" s="3"/>
      <c r="AF49" s="3"/>
      <c r="AG49" s="3"/>
      <c r="AH49" s="3"/>
      <c r="AI49" s="3"/>
      <c r="AJ49" s="3"/>
    </row>
    <row r="50" spans="1:36" ht="15" customHeight="1" x14ac:dyDescent="0.25">
      <c r="A50" t="s">
        <v>580</v>
      </c>
      <c r="B50" s="3" t="s">
        <v>732</v>
      </c>
      <c r="C50" s="2" t="s">
        <v>484</v>
      </c>
      <c r="D50" s="3" t="s">
        <v>768</v>
      </c>
      <c r="E50" s="30" t="s">
        <v>796</v>
      </c>
      <c r="F50" s="30">
        <v>37</v>
      </c>
      <c r="G50" s="9" t="s">
        <v>658</v>
      </c>
      <c r="H50" s="9">
        <v>16569</v>
      </c>
      <c r="I50" s="3">
        <v>0.99139999999999995</v>
      </c>
      <c r="J50" s="3" t="s">
        <v>482</v>
      </c>
      <c r="K50" s="3" t="s">
        <v>485</v>
      </c>
      <c r="L50" s="3" t="s">
        <v>581</v>
      </c>
      <c r="M50" s="3"/>
      <c r="N50" s="37" t="s">
        <v>808</v>
      </c>
      <c r="O50" s="3"/>
      <c r="S50" s="3"/>
      <c r="T50" s="3"/>
      <c r="U50" s="3"/>
      <c r="V50" s="3"/>
      <c r="W50" s="3"/>
      <c r="X50" s="3"/>
      <c r="Y50" s="3"/>
      <c r="Z50" s="3"/>
      <c r="AA50" s="3"/>
      <c r="AB50" s="3"/>
      <c r="AC50" s="3"/>
      <c r="AD50" s="3"/>
      <c r="AE50" s="3"/>
      <c r="AF50" s="3"/>
      <c r="AG50" s="3"/>
      <c r="AH50" s="3"/>
      <c r="AI50" s="3"/>
      <c r="AJ50" s="3"/>
    </row>
    <row r="51" spans="1:36" ht="15" customHeight="1" x14ac:dyDescent="0.2">
      <c r="B51" s="21"/>
      <c r="C51" s="28"/>
      <c r="E51" s="75" t="s">
        <v>837</v>
      </c>
      <c r="F51" s="16">
        <f>AVERAGE(F2:F50)</f>
        <v>35.306122448979593</v>
      </c>
    </row>
    <row r="52" spans="1:36" ht="15" customHeight="1" x14ac:dyDescent="0.2">
      <c r="B52" s="21"/>
      <c r="C52" s="28"/>
      <c r="E52" s="75" t="s">
        <v>838</v>
      </c>
      <c r="F52" s="16">
        <f>MAX(F2:F50)</f>
        <v>47</v>
      </c>
    </row>
    <row r="53" spans="1:36" ht="15" customHeight="1" x14ac:dyDescent="0.2">
      <c r="B53" s="21"/>
      <c r="C53" s="28"/>
      <c r="E53" s="75" t="s">
        <v>839</v>
      </c>
      <c r="F53" s="16">
        <f>MIN(F2:F50)</f>
        <v>30</v>
      </c>
    </row>
    <row r="54" spans="1:36" ht="15" customHeight="1" x14ac:dyDescent="0.2">
      <c r="B54" s="21"/>
      <c r="C54" s="28"/>
      <c r="E54" s="74" t="s">
        <v>855</v>
      </c>
      <c r="F54" s="16">
        <f>MODE(F2:F50)</f>
        <v>32</v>
      </c>
    </row>
    <row r="55" spans="1:36" ht="15" customHeight="1" x14ac:dyDescent="0.2">
      <c r="B55" s="21"/>
      <c r="C55" s="28"/>
    </row>
    <row r="56" spans="1:36" ht="15" customHeight="1" x14ac:dyDescent="0.2">
      <c r="B56" s="21"/>
      <c r="C56" s="28"/>
    </row>
    <row r="57" spans="1:36" ht="15" customHeight="1" x14ac:dyDescent="0.2">
      <c r="B57" s="21"/>
      <c r="C57" s="28"/>
    </row>
    <row r="58" spans="1:36" ht="15" customHeight="1" x14ac:dyDescent="0.2">
      <c r="B58" s="21"/>
      <c r="C58" s="28"/>
    </row>
    <row r="59" spans="1:36" ht="15" customHeight="1" x14ac:dyDescent="0.2">
      <c r="B59" s="21"/>
      <c r="C59" s="28"/>
    </row>
    <row r="60" spans="1:36" ht="15" customHeight="1" x14ac:dyDescent="0.2">
      <c r="B60" s="21"/>
      <c r="C60" s="28"/>
    </row>
    <row r="61" spans="1:36" ht="15" customHeight="1" x14ac:dyDescent="0.2">
      <c r="B61" s="21"/>
      <c r="C61" s="28"/>
    </row>
    <row r="62" spans="1:36" ht="15" customHeight="1" x14ac:dyDescent="0.2">
      <c r="B62" s="21"/>
      <c r="C62" s="28"/>
    </row>
    <row r="63" spans="1:36" ht="15" customHeight="1" x14ac:dyDescent="0.2">
      <c r="B63" s="21"/>
      <c r="C63" s="29"/>
      <c r="E63" s="13"/>
      <c r="I63" s="17"/>
      <c r="J63" s="13"/>
      <c r="K63" s="13"/>
      <c r="L63" s="13"/>
      <c r="M63" s="13"/>
    </row>
    <row r="64" spans="1:36" ht="15" customHeight="1" x14ac:dyDescent="0.2">
      <c r="C64" s="17"/>
      <c r="E64" s="13"/>
      <c r="I64" s="17"/>
      <c r="J64" s="13"/>
      <c r="K64" s="13"/>
      <c r="L64" s="13"/>
      <c r="M64" s="13"/>
    </row>
    <row r="65" spans="2:13" ht="15" customHeight="1" x14ac:dyDescent="0.2">
      <c r="C65" s="17"/>
      <c r="E65" s="13"/>
      <c r="I65" s="17"/>
      <c r="J65" s="13"/>
      <c r="K65" s="13"/>
      <c r="L65" s="13"/>
      <c r="M65" s="13"/>
    </row>
    <row r="66" spans="2:13" ht="15" customHeight="1" x14ac:dyDescent="0.2">
      <c r="B66" s="21"/>
      <c r="C66" s="29"/>
      <c r="E66" s="13"/>
      <c r="I66" s="17"/>
      <c r="J66" s="13"/>
      <c r="K66" s="13"/>
      <c r="L66" s="13"/>
      <c r="M66" s="13"/>
    </row>
    <row r="67" spans="2:13" ht="15" customHeight="1" x14ac:dyDescent="0.2">
      <c r="B67" s="21"/>
      <c r="C67" s="29"/>
      <c r="E67" s="13"/>
      <c r="I67" s="17"/>
      <c r="J67" s="13"/>
      <c r="K67" s="13"/>
      <c r="L67" s="13"/>
      <c r="M67" s="13"/>
    </row>
    <row r="68" spans="2:13" ht="15" customHeight="1" x14ac:dyDescent="0.2">
      <c r="B68" s="21"/>
      <c r="C68" s="29"/>
      <c r="E68" s="13"/>
      <c r="I68" s="17"/>
      <c r="J68" s="13"/>
      <c r="K68" s="13"/>
      <c r="L68" s="13"/>
      <c r="M68" s="13"/>
    </row>
    <row r="69" spans="2:13" ht="15" customHeight="1" x14ac:dyDescent="0.2">
      <c r="B69" s="21"/>
      <c r="C69" s="29"/>
      <c r="E69" s="13"/>
      <c r="I69" s="17"/>
      <c r="J69" s="13"/>
      <c r="K69" s="13"/>
      <c r="L69" s="13"/>
      <c r="M69" s="13"/>
    </row>
    <row r="70" spans="2:13" ht="15" customHeight="1" x14ac:dyDescent="0.2">
      <c r="B70" s="21"/>
      <c r="C70" s="29"/>
      <c r="E70" s="13"/>
      <c r="I70" s="17"/>
      <c r="J70" s="13"/>
      <c r="K70" s="13"/>
      <c r="L70" s="13"/>
      <c r="M70" s="13"/>
    </row>
    <row r="71" spans="2:13" ht="15" customHeight="1" x14ac:dyDescent="0.2">
      <c r="B71" s="21"/>
      <c r="C71" s="29"/>
      <c r="E71" s="13"/>
      <c r="G71" s="17"/>
      <c r="H71" s="17"/>
      <c r="I71" s="17"/>
      <c r="J71" s="13"/>
      <c r="K71" s="13"/>
      <c r="L71" s="13"/>
      <c r="M71" s="13"/>
    </row>
    <row r="72" spans="2:13" ht="15" customHeight="1" x14ac:dyDescent="0.2">
      <c r="B72" s="21"/>
      <c r="C72" s="29"/>
      <c r="E72" s="13"/>
      <c r="G72" s="17"/>
      <c r="H72" s="17"/>
      <c r="I72" s="17"/>
      <c r="J72" s="13"/>
      <c r="K72" s="13"/>
      <c r="L72" s="13"/>
      <c r="M72" s="13"/>
    </row>
    <row r="73" spans="2:13" ht="15" customHeight="1" x14ac:dyDescent="0.2">
      <c r="B73" s="21"/>
      <c r="C73" s="29"/>
      <c r="E73" s="13"/>
      <c r="F73" s="19"/>
      <c r="G73" s="17"/>
      <c r="H73" s="17"/>
      <c r="I73" s="17"/>
      <c r="J73" s="13"/>
      <c r="K73" s="13"/>
      <c r="L73" s="13"/>
      <c r="M73" s="13"/>
    </row>
    <row r="74" spans="2:13" ht="15" customHeight="1" x14ac:dyDescent="0.2">
      <c r="B74" s="21"/>
      <c r="C74" s="29"/>
      <c r="E74" s="13"/>
      <c r="F74" s="19"/>
      <c r="G74" s="17"/>
      <c r="H74" s="17"/>
      <c r="I74" s="17"/>
      <c r="J74" s="13"/>
      <c r="K74" s="13"/>
      <c r="L74" s="13"/>
      <c r="M74" s="13"/>
    </row>
    <row r="75" spans="2:13" ht="15" customHeight="1" x14ac:dyDescent="0.2">
      <c r="B75" s="21"/>
      <c r="C75" s="29"/>
      <c r="E75" s="13"/>
      <c r="G75" s="17"/>
      <c r="H75" s="17"/>
      <c r="I75" s="17"/>
      <c r="J75" s="13"/>
      <c r="K75" s="13"/>
      <c r="L75" s="13"/>
      <c r="M75" s="13"/>
    </row>
    <row r="76" spans="2:13" ht="15" customHeight="1" x14ac:dyDescent="0.2">
      <c r="B76" s="21"/>
      <c r="C76" s="29"/>
      <c r="E76" s="13"/>
      <c r="G76" s="17"/>
      <c r="H76" s="17"/>
      <c r="I76" s="17"/>
      <c r="J76" s="13"/>
      <c r="K76" s="13"/>
      <c r="L76" s="13"/>
      <c r="M76" s="13"/>
    </row>
    <row r="77" spans="2:13" ht="15" customHeight="1" x14ac:dyDescent="0.2">
      <c r="B77" s="21"/>
      <c r="C77" s="29"/>
      <c r="E77" s="13"/>
      <c r="G77" s="17"/>
      <c r="H77" s="17"/>
      <c r="I77" s="17"/>
      <c r="J77" s="13"/>
      <c r="K77" s="13"/>
      <c r="L77" s="13"/>
      <c r="M77" s="13"/>
    </row>
    <row r="78" spans="2:13" ht="15" customHeight="1" x14ac:dyDescent="0.2">
      <c r="B78" s="21"/>
      <c r="C78" s="29"/>
      <c r="E78" s="13"/>
      <c r="G78" s="17"/>
      <c r="H78" s="17"/>
      <c r="I78" s="17"/>
      <c r="J78" s="13"/>
      <c r="K78" s="13"/>
      <c r="L78" s="13"/>
      <c r="M78" s="13"/>
    </row>
    <row r="79" spans="2:13" ht="15" customHeight="1" x14ac:dyDescent="0.2">
      <c r="B79" s="21"/>
      <c r="C79" s="29"/>
      <c r="E79" s="13"/>
      <c r="G79" s="17"/>
      <c r="H79" s="17"/>
      <c r="I79" s="17"/>
      <c r="J79" s="13"/>
      <c r="K79" s="13"/>
      <c r="L79" s="13"/>
      <c r="M79" s="13"/>
    </row>
    <row r="80" spans="2:13" ht="15" customHeight="1" x14ac:dyDescent="0.2">
      <c r="B80" s="21"/>
      <c r="C80" s="29"/>
      <c r="E80" s="13"/>
      <c r="G80" s="17"/>
      <c r="H80" s="17"/>
      <c r="I80" s="17"/>
      <c r="J80" s="13"/>
      <c r="K80" s="13"/>
      <c r="L80" s="13"/>
      <c r="M80" s="13"/>
    </row>
    <row r="81" spans="2:13" ht="15" customHeight="1" x14ac:dyDescent="0.2">
      <c r="B81" s="21"/>
      <c r="C81" s="29"/>
      <c r="E81" s="13"/>
      <c r="G81" s="17"/>
      <c r="H81" s="17"/>
      <c r="I81" s="17"/>
      <c r="J81" s="13"/>
      <c r="K81" s="13"/>
      <c r="L81" s="13"/>
      <c r="M81" s="13"/>
    </row>
    <row r="82" spans="2:13" ht="15" customHeight="1" x14ac:dyDescent="0.2">
      <c r="B82" s="21"/>
      <c r="C82" s="29"/>
      <c r="E82" s="13"/>
      <c r="G82" s="17"/>
      <c r="H82" s="17"/>
      <c r="I82" s="17"/>
      <c r="J82" s="13"/>
      <c r="K82" s="13"/>
      <c r="L82" s="13"/>
      <c r="M82" s="13"/>
    </row>
    <row r="83" spans="2:13" ht="15" customHeight="1" x14ac:dyDescent="0.2">
      <c r="B83" s="21"/>
      <c r="C83" s="29"/>
      <c r="E83" s="13"/>
      <c r="G83" s="17"/>
      <c r="H83" s="17"/>
      <c r="I83" s="17"/>
      <c r="J83" s="13"/>
      <c r="K83" s="13"/>
      <c r="L83" s="13"/>
      <c r="M83" s="13"/>
    </row>
    <row r="84" spans="2:13" ht="15" customHeight="1" x14ac:dyDescent="0.2">
      <c r="B84" s="21"/>
      <c r="C84" s="29"/>
      <c r="E84" s="13"/>
      <c r="G84" s="17"/>
      <c r="H84" s="17"/>
      <c r="I84" s="17"/>
      <c r="J84" s="13"/>
      <c r="K84" s="13"/>
      <c r="L84" s="13"/>
      <c r="M84" s="13"/>
    </row>
    <row r="85" spans="2:13" ht="15" customHeight="1" x14ac:dyDescent="0.2">
      <c r="B85" s="21"/>
      <c r="C85" s="29"/>
      <c r="E85" s="13"/>
      <c r="G85" s="17"/>
      <c r="H85" s="17"/>
      <c r="I85" s="17"/>
      <c r="J85" s="13"/>
      <c r="K85" s="13"/>
      <c r="L85" s="13"/>
      <c r="M85" s="13"/>
    </row>
    <row r="86" spans="2:13" ht="15" customHeight="1" x14ac:dyDescent="0.2">
      <c r="B86" s="21"/>
      <c r="C86" s="29"/>
      <c r="E86" s="13"/>
      <c r="G86" s="17"/>
      <c r="H86" s="17"/>
      <c r="I86" s="17"/>
      <c r="J86" s="13"/>
      <c r="K86" s="13"/>
      <c r="L86" s="13"/>
      <c r="M86" s="13"/>
    </row>
    <row r="88" spans="2:13" ht="15" customHeight="1" x14ac:dyDescent="0.2"/>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D50D55-3AFF-4596-AA2C-2125A729AB9E}">
  <dimension ref="A1:D35"/>
  <sheetViews>
    <sheetView workbookViewId="0"/>
  </sheetViews>
  <sheetFormatPr baseColWidth="10" defaultRowHeight="15" x14ac:dyDescent="0.25"/>
  <cols>
    <col min="2" max="2" width="11.42578125" style="2"/>
    <col min="3" max="3" width="67.5703125" customWidth="1"/>
    <col min="4" max="4" width="14.42578125" style="2" customWidth="1"/>
  </cols>
  <sheetData>
    <row r="1" spans="1:4" s="1" customFormat="1" x14ac:dyDescent="0.25">
      <c r="A1" s="31" t="s">
        <v>414</v>
      </c>
      <c r="B1" s="31" t="s">
        <v>415</v>
      </c>
      <c r="C1" s="31" t="s">
        <v>416</v>
      </c>
      <c r="D1" s="31" t="s">
        <v>417</v>
      </c>
    </row>
    <row r="2" spans="1:4" x14ac:dyDescent="0.25">
      <c r="A2" t="s">
        <v>418</v>
      </c>
      <c r="B2" s="2">
        <v>47</v>
      </c>
      <c r="C2" t="s">
        <v>419</v>
      </c>
      <c r="D2" s="2">
        <v>0</v>
      </c>
    </row>
    <row r="3" spans="1:4" x14ac:dyDescent="0.25">
      <c r="A3" t="s">
        <v>420</v>
      </c>
      <c r="B3" s="2">
        <v>47</v>
      </c>
      <c r="C3" t="s">
        <v>419</v>
      </c>
      <c r="D3" s="2">
        <v>0</v>
      </c>
    </row>
    <row r="4" spans="1:4" x14ac:dyDescent="0.25">
      <c r="A4" t="s">
        <v>332</v>
      </c>
      <c r="B4" s="2">
        <v>39</v>
      </c>
      <c r="C4" t="s">
        <v>421</v>
      </c>
      <c r="D4" s="2">
        <v>0</v>
      </c>
    </row>
    <row r="5" spans="1:4" x14ac:dyDescent="0.25">
      <c r="A5" t="s">
        <v>330</v>
      </c>
      <c r="B5" s="2">
        <v>9</v>
      </c>
      <c r="C5" t="s">
        <v>422</v>
      </c>
      <c r="D5" s="2">
        <v>0</v>
      </c>
    </row>
    <row r="6" spans="1:4" x14ac:dyDescent="0.25">
      <c r="A6" t="s">
        <v>331</v>
      </c>
      <c r="B6" s="2">
        <v>9</v>
      </c>
      <c r="C6" t="s">
        <v>422</v>
      </c>
      <c r="D6" s="2">
        <v>0</v>
      </c>
    </row>
    <row r="7" spans="1:4" x14ac:dyDescent="0.25">
      <c r="A7" t="s">
        <v>423</v>
      </c>
      <c r="B7" s="2">
        <v>8</v>
      </c>
      <c r="C7" t="s">
        <v>424</v>
      </c>
      <c r="D7" s="2">
        <v>0</v>
      </c>
    </row>
    <row r="8" spans="1:4" x14ac:dyDescent="0.25">
      <c r="A8" t="s">
        <v>329</v>
      </c>
      <c r="B8" s="2">
        <v>6</v>
      </c>
      <c r="C8" t="s">
        <v>425</v>
      </c>
      <c r="D8" s="2">
        <v>0</v>
      </c>
    </row>
    <row r="9" spans="1:4" x14ac:dyDescent="0.25">
      <c r="A9" t="s">
        <v>381</v>
      </c>
      <c r="B9" s="2">
        <v>4</v>
      </c>
      <c r="C9" t="s">
        <v>426</v>
      </c>
      <c r="D9" s="2">
        <v>0</v>
      </c>
    </row>
    <row r="10" spans="1:4" x14ac:dyDescent="0.25">
      <c r="A10" t="s">
        <v>377</v>
      </c>
      <c r="B10" s="2">
        <v>4</v>
      </c>
      <c r="C10" t="s">
        <v>427</v>
      </c>
      <c r="D10" s="2">
        <v>0</v>
      </c>
    </row>
    <row r="11" spans="1:4" x14ac:dyDescent="0.25">
      <c r="A11" t="s">
        <v>346</v>
      </c>
      <c r="B11" s="2">
        <v>4</v>
      </c>
      <c r="C11" t="s">
        <v>428</v>
      </c>
      <c r="D11" s="2">
        <v>0</v>
      </c>
    </row>
    <row r="12" spans="1:4" x14ac:dyDescent="0.25">
      <c r="A12" t="s">
        <v>429</v>
      </c>
      <c r="B12" s="2">
        <v>3</v>
      </c>
      <c r="C12" t="s">
        <v>430</v>
      </c>
      <c r="D12" s="2">
        <v>0</v>
      </c>
    </row>
    <row r="13" spans="1:4" x14ac:dyDescent="0.25">
      <c r="A13" t="s">
        <v>431</v>
      </c>
      <c r="B13" s="2">
        <v>3</v>
      </c>
      <c r="C13" t="s">
        <v>430</v>
      </c>
      <c r="D13" s="2">
        <v>0</v>
      </c>
    </row>
    <row r="14" spans="1:4" x14ac:dyDescent="0.25">
      <c r="A14" t="s">
        <v>432</v>
      </c>
      <c r="B14" s="2">
        <v>3</v>
      </c>
      <c r="C14" t="s">
        <v>430</v>
      </c>
      <c r="D14" s="2">
        <v>0</v>
      </c>
    </row>
    <row r="15" spans="1:4" x14ac:dyDescent="0.25">
      <c r="A15" t="s">
        <v>433</v>
      </c>
      <c r="B15" s="2">
        <v>3</v>
      </c>
      <c r="C15" t="s">
        <v>430</v>
      </c>
      <c r="D15" s="2">
        <v>0</v>
      </c>
    </row>
    <row r="16" spans="1:4" x14ac:dyDescent="0.25">
      <c r="A16" t="s">
        <v>434</v>
      </c>
      <c r="B16" s="2">
        <v>3</v>
      </c>
      <c r="C16" t="s">
        <v>430</v>
      </c>
      <c r="D16" s="2">
        <v>0</v>
      </c>
    </row>
    <row r="17" spans="1:4" x14ac:dyDescent="0.25">
      <c r="A17" t="s">
        <v>435</v>
      </c>
      <c r="B17" s="2">
        <v>3</v>
      </c>
      <c r="C17" t="s">
        <v>430</v>
      </c>
      <c r="D17" s="2">
        <v>0</v>
      </c>
    </row>
    <row r="18" spans="1:4" x14ac:dyDescent="0.25">
      <c r="A18" t="s">
        <v>333</v>
      </c>
      <c r="B18" s="2">
        <v>3</v>
      </c>
      <c r="C18" t="s">
        <v>430</v>
      </c>
      <c r="D18" s="2">
        <v>0</v>
      </c>
    </row>
    <row r="19" spans="1:4" x14ac:dyDescent="0.25">
      <c r="A19" t="s">
        <v>436</v>
      </c>
      <c r="B19" s="2">
        <v>3</v>
      </c>
      <c r="C19" t="s">
        <v>430</v>
      </c>
      <c r="D19" s="2">
        <v>0</v>
      </c>
    </row>
    <row r="20" spans="1:4" x14ac:dyDescent="0.25">
      <c r="A20" t="s">
        <v>437</v>
      </c>
      <c r="B20" s="2">
        <v>3</v>
      </c>
      <c r="C20" t="s">
        <v>430</v>
      </c>
      <c r="D20" s="2">
        <v>0</v>
      </c>
    </row>
    <row r="21" spans="1:4" x14ac:dyDescent="0.25">
      <c r="A21" t="s">
        <v>438</v>
      </c>
      <c r="B21" s="2">
        <v>3</v>
      </c>
      <c r="C21" t="s">
        <v>439</v>
      </c>
      <c r="D21" s="2">
        <v>1</v>
      </c>
    </row>
    <row r="22" spans="1:4" x14ac:dyDescent="0.25">
      <c r="A22" t="s">
        <v>336</v>
      </c>
      <c r="B22" s="2">
        <v>2</v>
      </c>
      <c r="C22" t="s">
        <v>440</v>
      </c>
      <c r="D22" s="2">
        <v>0</v>
      </c>
    </row>
    <row r="23" spans="1:4" x14ac:dyDescent="0.25">
      <c r="A23" t="s">
        <v>441</v>
      </c>
      <c r="B23" s="2">
        <v>2</v>
      </c>
      <c r="C23" t="s">
        <v>442</v>
      </c>
      <c r="D23" s="2">
        <v>0</v>
      </c>
    </row>
    <row r="24" spans="1:4" x14ac:dyDescent="0.25">
      <c r="A24" t="s">
        <v>443</v>
      </c>
      <c r="B24" s="2">
        <v>2</v>
      </c>
      <c r="C24" t="s">
        <v>444</v>
      </c>
      <c r="D24" s="2">
        <v>0</v>
      </c>
    </row>
    <row r="25" spans="1:4" x14ac:dyDescent="0.25">
      <c r="A25" t="s">
        <v>445</v>
      </c>
      <c r="B25" s="2">
        <v>2</v>
      </c>
      <c r="C25" t="s">
        <v>446</v>
      </c>
      <c r="D25" s="2">
        <v>0</v>
      </c>
    </row>
    <row r="26" spans="1:4" x14ac:dyDescent="0.25">
      <c r="A26" t="s">
        <v>362</v>
      </c>
      <c r="B26" s="2">
        <v>2</v>
      </c>
      <c r="C26" t="s">
        <v>447</v>
      </c>
      <c r="D26" s="2">
        <v>0</v>
      </c>
    </row>
    <row r="27" spans="1:4" x14ac:dyDescent="0.25">
      <c r="A27" t="s">
        <v>448</v>
      </c>
      <c r="B27" s="2">
        <v>2</v>
      </c>
      <c r="C27" t="s">
        <v>444</v>
      </c>
      <c r="D27" s="2">
        <v>0</v>
      </c>
    </row>
    <row r="28" spans="1:4" x14ac:dyDescent="0.25">
      <c r="A28" t="s">
        <v>449</v>
      </c>
      <c r="B28" s="2">
        <v>2</v>
      </c>
      <c r="C28" t="s">
        <v>450</v>
      </c>
      <c r="D28" s="2">
        <v>0</v>
      </c>
    </row>
    <row r="29" spans="1:4" x14ac:dyDescent="0.25">
      <c r="A29" t="s">
        <v>451</v>
      </c>
      <c r="B29" s="2">
        <v>2</v>
      </c>
      <c r="C29" t="s">
        <v>442</v>
      </c>
      <c r="D29" s="2">
        <v>0</v>
      </c>
    </row>
    <row r="30" spans="1:4" x14ac:dyDescent="0.25">
      <c r="A30" t="s">
        <v>337</v>
      </c>
      <c r="B30" s="2">
        <v>2</v>
      </c>
      <c r="C30" t="s">
        <v>452</v>
      </c>
      <c r="D30" s="2">
        <v>2</v>
      </c>
    </row>
    <row r="31" spans="1:4" x14ac:dyDescent="0.25">
      <c r="A31" t="s">
        <v>453</v>
      </c>
      <c r="B31" s="2">
        <v>2</v>
      </c>
      <c r="C31" t="s">
        <v>454</v>
      </c>
      <c r="D31" s="2">
        <v>1</v>
      </c>
    </row>
    <row r="32" spans="1:4" x14ac:dyDescent="0.25">
      <c r="A32" t="s">
        <v>338</v>
      </c>
      <c r="B32" s="2">
        <v>2</v>
      </c>
      <c r="C32" t="s">
        <v>455</v>
      </c>
      <c r="D32" s="2">
        <v>0</v>
      </c>
    </row>
    <row r="33" spans="1:4" x14ac:dyDescent="0.25">
      <c r="A33" t="s">
        <v>328</v>
      </c>
      <c r="B33" s="2">
        <v>2</v>
      </c>
      <c r="C33" t="s">
        <v>456</v>
      </c>
      <c r="D33" s="2">
        <v>0</v>
      </c>
    </row>
    <row r="34" spans="1:4" x14ac:dyDescent="0.25">
      <c r="A34" t="s">
        <v>457</v>
      </c>
      <c r="B34" s="2">
        <v>2</v>
      </c>
      <c r="C34" t="s">
        <v>458</v>
      </c>
      <c r="D34" s="2">
        <v>0</v>
      </c>
    </row>
    <row r="35" spans="1:4" x14ac:dyDescent="0.25">
      <c r="A35" t="s">
        <v>459</v>
      </c>
      <c r="B35" s="2">
        <v>2</v>
      </c>
      <c r="C35" t="s">
        <v>446</v>
      </c>
      <c r="D35" s="2">
        <v>0</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629F5-F0DC-46A9-9FB7-A6480DE401EB}">
  <dimension ref="A1:E22"/>
  <sheetViews>
    <sheetView workbookViewId="0"/>
  </sheetViews>
  <sheetFormatPr baseColWidth="10" defaultRowHeight="15" x14ac:dyDescent="0.25"/>
  <sheetData>
    <row r="1" spans="1:5" s="1" customFormat="1" x14ac:dyDescent="0.25">
      <c r="A1" s="31" t="s">
        <v>460</v>
      </c>
      <c r="B1" s="31" t="s">
        <v>461</v>
      </c>
      <c r="C1" s="31" t="s">
        <v>462</v>
      </c>
      <c r="D1" s="31" t="s">
        <v>463</v>
      </c>
      <c r="E1" s="31" t="s">
        <v>464</v>
      </c>
    </row>
    <row r="2" spans="1:5" x14ac:dyDescent="0.25">
      <c r="A2" t="s">
        <v>408</v>
      </c>
      <c r="B2" t="s">
        <v>465</v>
      </c>
      <c r="C2" t="s">
        <v>465</v>
      </c>
      <c r="D2" t="s">
        <v>466</v>
      </c>
      <c r="E2" t="s">
        <v>467</v>
      </c>
    </row>
    <row r="3" spans="1:5" x14ac:dyDescent="0.25">
      <c r="A3" t="s">
        <v>351</v>
      </c>
      <c r="B3" t="s">
        <v>468</v>
      </c>
      <c r="C3" t="s">
        <v>468</v>
      </c>
      <c r="D3" t="s">
        <v>469</v>
      </c>
      <c r="E3" t="s">
        <v>470</v>
      </c>
    </row>
    <row r="4" spans="1:5" x14ac:dyDescent="0.25">
      <c r="A4" t="s">
        <v>343</v>
      </c>
      <c r="B4" t="s">
        <v>471</v>
      </c>
      <c r="C4" t="s">
        <v>468</v>
      </c>
      <c r="D4" t="s">
        <v>471</v>
      </c>
      <c r="E4" t="s">
        <v>468</v>
      </c>
    </row>
    <row r="5" spans="1:5" x14ac:dyDescent="0.25">
      <c r="A5" t="s">
        <v>388</v>
      </c>
      <c r="B5" t="s">
        <v>472</v>
      </c>
      <c r="C5" t="s">
        <v>465</v>
      </c>
      <c r="D5" t="s">
        <v>465</v>
      </c>
      <c r="E5" t="s">
        <v>465</v>
      </c>
    </row>
    <row r="6" spans="1:5" x14ac:dyDescent="0.25">
      <c r="A6" t="s">
        <v>358</v>
      </c>
      <c r="B6" t="s">
        <v>473</v>
      </c>
      <c r="C6" t="s">
        <v>468</v>
      </c>
      <c r="D6" t="s">
        <v>473</v>
      </c>
      <c r="E6" t="s">
        <v>468</v>
      </c>
    </row>
    <row r="7" spans="1:5" x14ac:dyDescent="0.25">
      <c r="A7" t="s">
        <v>391</v>
      </c>
      <c r="B7" t="s">
        <v>472</v>
      </c>
      <c r="C7" t="s">
        <v>465</v>
      </c>
      <c r="D7" t="s">
        <v>465</v>
      </c>
      <c r="E7" t="s">
        <v>465</v>
      </c>
    </row>
    <row r="8" spans="1:5" x14ac:dyDescent="0.25">
      <c r="A8" t="s">
        <v>382</v>
      </c>
      <c r="B8" t="s">
        <v>472</v>
      </c>
      <c r="C8" t="s">
        <v>465</v>
      </c>
      <c r="D8" t="s">
        <v>465</v>
      </c>
      <c r="E8" t="s">
        <v>465</v>
      </c>
    </row>
    <row r="9" spans="1:5" x14ac:dyDescent="0.25">
      <c r="A9" t="s">
        <v>406</v>
      </c>
      <c r="B9" t="s">
        <v>465</v>
      </c>
      <c r="C9" t="s">
        <v>465</v>
      </c>
      <c r="D9" t="s">
        <v>466</v>
      </c>
      <c r="E9" t="s">
        <v>467</v>
      </c>
    </row>
    <row r="10" spans="1:5" x14ac:dyDescent="0.25">
      <c r="A10" t="s">
        <v>365</v>
      </c>
      <c r="B10" t="s">
        <v>468</v>
      </c>
      <c r="C10" t="s">
        <v>468</v>
      </c>
      <c r="D10" t="s">
        <v>474</v>
      </c>
      <c r="E10" t="s">
        <v>468</v>
      </c>
    </row>
    <row r="11" spans="1:5" x14ac:dyDescent="0.25">
      <c r="A11" t="s">
        <v>398</v>
      </c>
      <c r="B11" t="s">
        <v>472</v>
      </c>
      <c r="C11" t="s">
        <v>465</v>
      </c>
      <c r="D11" t="s">
        <v>465</v>
      </c>
      <c r="E11" t="s">
        <v>465</v>
      </c>
    </row>
    <row r="12" spans="1:5" x14ac:dyDescent="0.25">
      <c r="A12" t="s">
        <v>410</v>
      </c>
      <c r="B12" t="s">
        <v>465</v>
      </c>
      <c r="C12" t="s">
        <v>465</v>
      </c>
      <c r="D12" t="s">
        <v>469</v>
      </c>
      <c r="E12" t="s">
        <v>465</v>
      </c>
    </row>
    <row r="13" spans="1:5" x14ac:dyDescent="0.25">
      <c r="A13" t="s">
        <v>347</v>
      </c>
      <c r="B13" t="s">
        <v>469</v>
      </c>
      <c r="C13" t="s">
        <v>468</v>
      </c>
      <c r="D13" t="s">
        <v>475</v>
      </c>
      <c r="E13" t="s">
        <v>470</v>
      </c>
    </row>
    <row r="14" spans="1:5" x14ac:dyDescent="0.25">
      <c r="A14" t="s">
        <v>339</v>
      </c>
      <c r="B14" t="s">
        <v>476</v>
      </c>
      <c r="C14" t="s">
        <v>468</v>
      </c>
      <c r="D14" t="s">
        <v>477</v>
      </c>
      <c r="E14" t="s">
        <v>468</v>
      </c>
    </row>
    <row r="15" spans="1:5" x14ac:dyDescent="0.25">
      <c r="A15" t="s">
        <v>259</v>
      </c>
      <c r="B15" t="s">
        <v>478</v>
      </c>
      <c r="C15" t="s">
        <v>478</v>
      </c>
      <c r="D15" t="s">
        <v>479</v>
      </c>
      <c r="E15" t="s">
        <v>480</v>
      </c>
    </row>
    <row r="16" spans="1:5" x14ac:dyDescent="0.25">
      <c r="A16" t="s">
        <v>373</v>
      </c>
      <c r="B16" t="s">
        <v>472</v>
      </c>
      <c r="C16" t="s">
        <v>465</v>
      </c>
      <c r="D16" t="s">
        <v>465</v>
      </c>
      <c r="E16" t="s">
        <v>465</v>
      </c>
    </row>
    <row r="17" spans="1:5" x14ac:dyDescent="0.25">
      <c r="A17" t="s">
        <v>402</v>
      </c>
      <c r="B17" t="s">
        <v>465</v>
      </c>
      <c r="C17" t="s">
        <v>465</v>
      </c>
      <c r="D17" t="s">
        <v>466</v>
      </c>
      <c r="E17" t="s">
        <v>467</v>
      </c>
    </row>
    <row r="18" spans="1:5" x14ac:dyDescent="0.25">
      <c r="A18" t="s">
        <v>363</v>
      </c>
      <c r="B18" t="s">
        <v>468</v>
      </c>
      <c r="C18" t="s">
        <v>468</v>
      </c>
      <c r="D18" t="s">
        <v>481</v>
      </c>
      <c r="E18" t="s">
        <v>468</v>
      </c>
    </row>
    <row r="19" spans="1:5" x14ac:dyDescent="0.25">
      <c r="A19" t="s">
        <v>386</v>
      </c>
      <c r="B19" t="s">
        <v>472</v>
      </c>
      <c r="C19" t="s">
        <v>465</v>
      </c>
      <c r="D19" t="s">
        <v>465</v>
      </c>
      <c r="E19" t="s">
        <v>465</v>
      </c>
    </row>
    <row r="20" spans="1:5" x14ac:dyDescent="0.25">
      <c r="A20" t="s">
        <v>367</v>
      </c>
      <c r="B20" t="s">
        <v>468</v>
      </c>
      <c r="C20" t="s">
        <v>468</v>
      </c>
      <c r="D20" t="s">
        <v>474</v>
      </c>
      <c r="E20" t="s">
        <v>468</v>
      </c>
    </row>
    <row r="21" spans="1:5" x14ac:dyDescent="0.25">
      <c r="A21" t="s">
        <v>378</v>
      </c>
      <c r="B21" t="s">
        <v>472</v>
      </c>
      <c r="C21" t="s">
        <v>465</v>
      </c>
      <c r="D21" t="s">
        <v>465</v>
      </c>
      <c r="E21" t="s">
        <v>465</v>
      </c>
    </row>
    <row r="22" spans="1:5" x14ac:dyDescent="0.25">
      <c r="A22" t="s">
        <v>394</v>
      </c>
      <c r="B22" t="s">
        <v>472</v>
      </c>
      <c r="C22" t="s">
        <v>465</v>
      </c>
      <c r="D22" t="s">
        <v>465</v>
      </c>
      <c r="E22" t="s">
        <v>465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16</vt:i4>
      </vt:variant>
    </vt:vector>
  </HeadingPairs>
  <TitlesOfParts>
    <vt:vector size="16" baseType="lpstr">
      <vt:lpstr>Summary variants counts per seq</vt:lpstr>
      <vt:lpstr>Descritive statistics </vt:lpstr>
      <vt:lpstr>Breast cancer complete (CS)</vt:lpstr>
      <vt:lpstr>Breast cancer control region CS</vt:lpstr>
      <vt:lpstr>Breast cancer HVS-I CS</vt:lpstr>
      <vt:lpstr>Breast cancer HVS-II CS</vt:lpstr>
      <vt:lpstr>Breast cancer control region PS</vt:lpstr>
      <vt:lpstr>Breast cancer HVS-I PS</vt:lpstr>
      <vt:lpstr>Breast cancer HVS-II PS</vt:lpstr>
      <vt:lpstr>Controls</vt:lpstr>
      <vt:lpstr>Controls control region</vt:lpstr>
      <vt:lpstr>Controls HVS-I</vt:lpstr>
      <vt:lpstr>Controls HVS-II</vt:lpstr>
      <vt:lpstr>Eskimo</vt:lpstr>
      <vt:lpstr>Phamtom mutations</vt:lpstr>
      <vt:lpstr>Discordance report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Raul Baptista</dc:creator>
  <cp:lastModifiedBy>Raul Baptista</cp:lastModifiedBy>
  <cp:lastPrinted>2019-05-21T03:10:33Z</cp:lastPrinted>
  <dcterms:created xsi:type="dcterms:W3CDTF">2019-02-06T21:45:57Z</dcterms:created>
  <dcterms:modified xsi:type="dcterms:W3CDTF">2019-05-25T13:59:31Z</dcterms:modified>
</cp:coreProperties>
</file>